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7164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330" i="1" l="1"/>
  <c r="H329" i="1"/>
  <c r="H328" i="1"/>
  <c r="H224" i="1"/>
  <c r="H214" i="1"/>
  <c r="H168" i="1"/>
  <c r="H144" i="1"/>
  <c r="H143" i="1"/>
  <c r="H141" i="1"/>
  <c r="H140" i="1"/>
  <c r="H139" i="1"/>
  <c r="H136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6" i="1"/>
  <c r="H105" i="1"/>
  <c r="H103" i="1"/>
  <c r="H102" i="1"/>
  <c r="H101" i="1"/>
  <c r="H100" i="1"/>
  <c r="H99" i="1"/>
  <c r="H98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4" i="1"/>
  <c r="H41" i="1"/>
  <c r="H40" i="1"/>
  <c r="H39" i="1"/>
  <c r="H38" i="1"/>
  <c r="H37" i="1"/>
  <c r="H36" i="1"/>
  <c r="H35" i="1"/>
  <c r="H34" i="1"/>
  <c r="H33" i="1"/>
  <c r="H32" i="1"/>
  <c r="H31" i="1"/>
</calcChain>
</file>

<file path=xl/sharedStrings.xml><?xml version="1.0" encoding="utf-8"?>
<sst xmlns="http://schemas.openxmlformats.org/spreadsheetml/2006/main" count="1070" uniqueCount="259">
  <si>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</si>
  <si>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</si>
  <si>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</si>
  <si>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</si>
  <si>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</si>
  <si>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</si>
  <si>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</si>
  <si>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</si>
  <si>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</si>
  <si>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</si>
  <si>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</si>
  <si>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</si>
  <si>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</si>
  <si>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</si>
  <si>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</si>
  <si>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</si>
  <si>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</si>
  <si>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</si>
  <si>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</si>
  <si>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</si>
  <si>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</si>
  <si>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</si>
  <si>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</si>
  <si>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</si>
  <si>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</si>
  <si>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</si>
  <si>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</si>
  <si>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</si>
  <si>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</si>
  <si>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</si>
  <si>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</si>
  <si>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</si>
  <si>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</si>
  <si>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</si>
  <si>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</si>
  <si>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</si>
  <si>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</si>
  <si>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</si>
  <si>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MOMIA "EL MILITAR"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</si>
  <si>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</si>
  <si>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</si>
  <si>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</si>
  <si>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</si>
  <si>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</si>
  <si>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</si>
  <si>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</si>
  <si>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</si>
  <si>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</si>
  <si>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</si>
  <si>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</si>
  <si>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</si>
  <si>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</si>
  <si>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</si>
  <si>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</si>
  <si>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</si>
  <si>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</si>
  <si>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</si>
  <si>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</si>
  <si>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</si>
  <si>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</si>
  <si>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VEHICULO</t>
  </si>
  <si>
    <t>CARGADOR DE PILAS</t>
  </si>
  <si>
    <t>CALCULADORA DE ESCRITORIO</t>
  </si>
  <si>
    <t>IMPRESORA</t>
  </si>
  <si>
    <t xml:space="preserve">SILLA SECRETARIAL </t>
  </si>
  <si>
    <t xml:space="preserve">MESA DE TRABAJO </t>
  </si>
  <si>
    <t xml:space="preserve">MAMPARAS DE MADERA </t>
  </si>
  <si>
    <t>ASPIRADORA</t>
  </si>
  <si>
    <t xml:space="preserve">TABLET SURFACE PRO 128 G </t>
  </si>
  <si>
    <t>TELEVISIÓN</t>
  </si>
  <si>
    <t>REPISA ARCHIVERO</t>
  </si>
  <si>
    <t>MOCHILA</t>
  </si>
  <si>
    <t xml:space="preserve">ESCALERA TABURETE </t>
  </si>
  <si>
    <t>ALACENA SEGÚN DISEÑO</t>
  </si>
  <si>
    <t>CUADRO CON FOTOGRAFIA CARTONERIA</t>
  </si>
  <si>
    <t>CUADRO CON FOTOGRAFIA CUPULA DE SAN AGUSTIN</t>
  </si>
  <si>
    <t>CUADRO CON FOTOGRAFIA ENSALADA Y BOTELLAS DE VINO</t>
  </si>
  <si>
    <t>CUADRO CON FOTOGRAFIA SANTUARIO DE GUADALUPE</t>
  </si>
  <si>
    <t>ESCRITORIO MOD ESC-MCP EN MAPLE</t>
  </si>
  <si>
    <t>ESCRITORIO CON CAJONES MODIFICADOS</t>
  </si>
  <si>
    <t>ESCRITORIO PARA IMPRESORAS</t>
  </si>
  <si>
    <t>ESTANTE MODULO EN MELAMINA MAPLE</t>
  </si>
  <si>
    <t>MESA DE JUNTAS</t>
  </si>
  <si>
    <t>MUEBLE PARA CAFÉ CON ALACENA</t>
  </si>
  <si>
    <t>SILLA ITALIA 10</t>
  </si>
  <si>
    <t>SILLA ITALIA 3</t>
  </si>
  <si>
    <t>SILLA ITALIA 4</t>
  </si>
  <si>
    <t>SILLA ITALIA 5</t>
  </si>
  <si>
    <t>SILLA ITALIA 6</t>
  </si>
  <si>
    <t>SILLA ITALIA 7</t>
  </si>
  <si>
    <t>SILLA ITALIA 8</t>
  </si>
  <si>
    <t>SILLA ITALIA 9</t>
  </si>
  <si>
    <t>SILLON MOON PLUS</t>
  </si>
  <si>
    <t>TANDEM 4 PLAZAS</t>
  </si>
  <si>
    <t>CAJA CHICA</t>
  </si>
  <si>
    <t>CAJA PARA LLAVES</t>
  </si>
  <si>
    <t>DISCO DURO</t>
  </si>
  <si>
    <t>LECTOR DE USB</t>
  </si>
  <si>
    <t>SILLA ITALIA</t>
  </si>
  <si>
    <t>DESPACHADOR TOALLA PAPEL</t>
  </si>
  <si>
    <t>CREDENZA</t>
  </si>
  <si>
    <t>GABINETE PARA ESCOBAS</t>
  </si>
  <si>
    <t>LIBRERO TIPO LOCKER</t>
  </si>
  <si>
    <t>PERCHERO</t>
  </si>
  <si>
    <t xml:space="preserve">MESA PLEGABLE </t>
  </si>
  <si>
    <t>ENTREPAÑOS</t>
  </si>
  <si>
    <t xml:space="preserve">DESPACHADOR DE AGUA </t>
  </si>
  <si>
    <t>ESCALERA DE TIJERA</t>
  </si>
  <si>
    <t xml:space="preserve">VITRINA DE CRISTAL </t>
  </si>
  <si>
    <t>GABINETE MULTIUSO</t>
  </si>
  <si>
    <t>MEGAFONO</t>
  </si>
  <si>
    <t>BUZON DE ACRILICO CON CANDADO</t>
  </si>
  <si>
    <t>EXTENSIÓN USO RUDO</t>
  </si>
  <si>
    <t>REGULADOR DE VOLTAJE</t>
  </si>
  <si>
    <t xml:space="preserve">MOCHILA </t>
  </si>
  <si>
    <t xml:space="preserve">MOUSE OPTICO </t>
  </si>
  <si>
    <t>TELEFONO INALAMBRICO</t>
  </si>
  <si>
    <t xml:space="preserve">MUEBLE DE MADERA MOSTRADOR </t>
  </si>
  <si>
    <t>BAJO ACTIVO SUBWOOFER ACTIVO 1</t>
  </si>
  <si>
    <t>MEZCLADORA</t>
  </si>
  <si>
    <t>MICROFONO 1</t>
  </si>
  <si>
    <t>BAJO ACTIVO SUBWOOFER ACTIVO</t>
  </si>
  <si>
    <t>BAJO PASIVO  SUBWOOFER 1</t>
  </si>
  <si>
    <t>MEDIO AMPLIFICADO</t>
  </si>
  <si>
    <t>EQUIPO DE AIRE ACONDICIONADO</t>
  </si>
  <si>
    <t>LLANTAS RINO GIRATORIA</t>
  </si>
  <si>
    <t>CABLES PROFESIONALES DE AUDIO</t>
  </si>
  <si>
    <t>EXTENSION USO RUDO  8 MT.</t>
  </si>
  <si>
    <t>EXTENSIÓN USO RUDO 15 MT.</t>
  </si>
  <si>
    <t>EXTENSIÓN USO RUDO 30 MT.</t>
  </si>
  <si>
    <t>MULTICONTACTOS</t>
  </si>
  <si>
    <t>CESTO DE BASURA</t>
  </si>
  <si>
    <t>PORTA CPU</t>
  </si>
  <si>
    <t>TRITURADORA DE PAPEL</t>
  </si>
  <si>
    <t>AMPLIFICADOR PORTATIL</t>
  </si>
  <si>
    <t xml:space="preserve">LAPTOP </t>
  </si>
  <si>
    <t>BUZON DE ACRILICO</t>
  </si>
  <si>
    <t>SILLA SECRETARIAL</t>
  </si>
  <si>
    <t>COMPUTADORA DE ESCRITORIO INALAMBRICA</t>
  </si>
  <si>
    <t xml:space="preserve">IMPRESORA </t>
  </si>
  <si>
    <t>HORNO DE MICROONDAS</t>
  </si>
  <si>
    <t>ADAPTADOR USB</t>
  </si>
  <si>
    <t>TRIPIE SOPORTE PARA BAFLE SAMSON</t>
  </si>
  <si>
    <t>GRABADORA</t>
  </si>
  <si>
    <t xml:space="preserve">PORTAPAPELES 3 CHAROLAS COLOR CAFÉ </t>
  </si>
  <si>
    <t>CAFETERA COLOR NEGRO</t>
  </si>
  <si>
    <t>DESPACHADOR DE AGUA COLOR AMARILLO</t>
  </si>
  <si>
    <t>LECTOR DE CD COLOR NEGRO</t>
  </si>
  <si>
    <t>REGULADOR ELÉCTRICO COLOR BLANCO</t>
  </si>
  <si>
    <t>MUEBLE CAFÉ DE MADERA CON ACABADO RÚSTICO CON 3 CAJONES Y 3 PUERTAS</t>
  </si>
  <si>
    <t>CUADRO DE OCTAVIO OCAMPO</t>
  </si>
  <si>
    <t>ESCUDO DEL MUNICIPIO</t>
  </si>
  <si>
    <t>SILLA NEGRA PLEGABLE</t>
  </si>
  <si>
    <t>MOUSE INALAMBRICO</t>
  </si>
  <si>
    <t>MUEBLE PARA COMPUTADORA COLOR BEIGE DE AGLOMERADO</t>
  </si>
  <si>
    <t>BANNER METALICO COLOR GRIS</t>
  </si>
  <si>
    <t>PORTAPAPELES COLOR NEGRO METALICO</t>
  </si>
  <si>
    <t>MODEM TELMEX</t>
  </si>
  <si>
    <t>MUEBLE GRANDE COLOR CAFÉ DE 8 CAJONES Y 4 PUERTAS</t>
  </si>
  <si>
    <t>ENGARGOLADORA COLOR BEIGE PARA ANILLO METÁLICO</t>
  </si>
  <si>
    <t>ESCRITORIO CAFÉ DE 7 CAJONES</t>
  </si>
  <si>
    <t>REPISAS</t>
  </si>
  <si>
    <t>CORTADORA GRIS</t>
  </si>
  <si>
    <t>HORNO DE MICROONDAS COLOR NEGRO</t>
  </si>
  <si>
    <t>VENTILADOR</t>
  </si>
  <si>
    <t>TAPETE PERSONALIZADO</t>
  </si>
  <si>
    <t xml:space="preserve">RADIO DE COMUNICACIÓN </t>
  </si>
  <si>
    <t>PERFORADORA DE 2 ORIFICIOS</t>
  </si>
  <si>
    <t>MESA MULTIUSOS</t>
  </si>
  <si>
    <t>PERCHERO DE MADERA COLOR CAFÉ</t>
  </si>
  <si>
    <t>ASPERSORA CILINDRICA</t>
  </si>
  <si>
    <t>LIBRERO DE MADERA CON CUATRO DIVISIONES</t>
  </si>
  <si>
    <t>TELEVISION SPECTRA LED</t>
  </si>
  <si>
    <t>REGULADOR COLOR GRIS</t>
  </si>
  <si>
    <t>GUILLOTINA</t>
  </si>
  <si>
    <t>LÍNEA EXTENSIÓN 204</t>
  </si>
  <si>
    <t>LÍNEA EXTENSIÓN 203</t>
  </si>
  <si>
    <t>CONMUTADOR</t>
  </si>
  <si>
    <t>TELEFONO EXTENSION 201</t>
  </si>
  <si>
    <t>PERFORADORA DE 3 ORIFICIOS</t>
  </si>
  <si>
    <t>PIZARRON CH</t>
  </si>
  <si>
    <t>PIZARRON G</t>
  </si>
  <si>
    <t>ARMARIO PARA VARIOS (CUBETAS)</t>
  </si>
  <si>
    <t>EXTENSIÓN</t>
  </si>
  <si>
    <t>ESCRITORIO DE 3 PLAZAS</t>
  </si>
  <si>
    <t>DISPENSADOR DE PAPEL HIGIÉNICO</t>
  </si>
  <si>
    <t>CESTO DE BASURA CUADRADO</t>
  </si>
  <si>
    <t>PAPELERA 2 REPISAS DE MELANINA</t>
  </si>
  <si>
    <t>ARCHIVERO DE MADERA CON 3 CAJONES JALADERAS DE HERRAJE NEGRO</t>
  </si>
  <si>
    <t>ARCHIVERO DE MADERA CON 3 CAJONES</t>
  </si>
  <si>
    <t>MOUSE COLOR NEGRO</t>
  </si>
  <si>
    <t xml:space="preserve">MODEM TELMEX, COLOR BLANCO, </t>
  </si>
  <si>
    <t>ESCRITORIO SEGÚN DISEÑO EN ESCUADRA</t>
  </si>
  <si>
    <t>SELLO RECIBIDO ADMIN. Y CONTABILIDAD</t>
  </si>
  <si>
    <t>SELLO RECIBIDO MODULO CAV</t>
  </si>
  <si>
    <t>BOTE DE BASURA AZUL</t>
  </si>
  <si>
    <t>BANNERS INSTITUCIONALES Y DE PRODUCTOS TURÍSTICOS</t>
  </si>
  <si>
    <t>PLATAFORMA DE MANO</t>
  </si>
  <si>
    <t>MICROFONO 2</t>
  </si>
  <si>
    <t>BAJO PASIVO  SUBWOOFER 2</t>
  </si>
  <si>
    <t>MOUSE</t>
  </si>
  <si>
    <t>MALETIN</t>
  </si>
  <si>
    <t xml:space="preserve">SET DE MALETA </t>
  </si>
  <si>
    <t>ESCURRIDOR DE TRASTES DE ALUMINIO</t>
  </si>
  <si>
    <t>DISPENSADOR DE JABON PARA MANOS</t>
  </si>
  <si>
    <t>BOCINA BLUETOOTH COLOR NEGRO</t>
  </si>
  <si>
    <t>LAPTOP HP AB111LA</t>
  </si>
  <si>
    <t>IMPRESORA MULTIFUNCIONAL</t>
  </si>
  <si>
    <t>SILLA SECRETARIAL EJECUTIVA</t>
  </si>
  <si>
    <t>CAJETE GIGANTE CON LOGOS</t>
  </si>
  <si>
    <t>PROYECTOR</t>
  </si>
  <si>
    <t xml:space="preserve">REFRIGERADOR </t>
  </si>
  <si>
    <t>VENTILADOR BIRTMA</t>
  </si>
  <si>
    <t xml:space="preserve">ENFRIADOR DE AGUA </t>
  </si>
  <si>
    <t xml:space="preserve">LAP TOP </t>
  </si>
  <si>
    <t>MODULO PORTATIL</t>
  </si>
  <si>
    <t>MESA DE TRABAJO CON PATA DE TUBO DE 3"</t>
  </si>
  <si>
    <t>MESA DE TRABAJO CON MEDIA MAMPARA Y CAJÓN LAPICERO</t>
  </si>
  <si>
    <t>CAMIONETA PICKUP</t>
  </si>
  <si>
    <t>SILLA DE MADERA CON TAPIZ CAFÉ</t>
  </si>
  <si>
    <t>MESA DE TRABAJO DE MADERA</t>
  </si>
  <si>
    <t>DISCO DURO ADATA 1TB 2.5 BCO/NEGRO</t>
  </si>
  <si>
    <t>LAPTOP ASPIRE F5</t>
  </si>
  <si>
    <t>MULTIFUNCIONAL CANON</t>
  </si>
  <si>
    <t>CAMARA DIGITAL PROFESIONAL</t>
  </si>
  <si>
    <t>GOOGLE CHROMECAST</t>
  </si>
  <si>
    <t>REGULADOR KOBLENZ</t>
  </si>
  <si>
    <t>NO BREAK</t>
  </si>
  <si>
    <t>MULTIFUNCIONAL SAMSUNG</t>
  </si>
  <si>
    <t>ADAPTADOR USB A HDMI HP</t>
  </si>
  <si>
    <t>SILLA SECRETARIAL SEUL</t>
  </si>
  <si>
    <t>TABLET ZURICH 7"</t>
  </si>
  <si>
    <t>VITRINA PARA ANUNCIOS (EVENTOS)</t>
  </si>
  <si>
    <t>EQUIPO DE ACONDICIONAMIENTO INDUSTRIAL</t>
  </si>
  <si>
    <t>ESCRITORIO MODULAR</t>
  </si>
  <si>
    <t>COMPUTADORA DE ESCRITORIO</t>
  </si>
  <si>
    <t>MULTIFUNCIONAL</t>
  </si>
  <si>
    <t>ALARMA SENSOR DE MOVIMIENTOS</t>
  </si>
  <si>
    <t>MONITOR DE AUDIO</t>
  </si>
  <si>
    <t>SILLA CAJERA</t>
  </si>
  <si>
    <t xml:space="preserve">DISCO DURO </t>
  </si>
  <si>
    <t>SELLO</t>
  </si>
  <si>
    <t>PANTALLA TRIPIE</t>
  </si>
  <si>
    <t>MATERIAL DIDÁCTICO DE CULTURA TURÍSTICA</t>
  </si>
  <si>
    <t>TOTEM LCD USB I-PHONE</t>
  </si>
  <si>
    <t>BASE ENFRIADORA PARA LAPTOP</t>
  </si>
  <si>
    <t>BOCINA BLUETOOTH</t>
  </si>
  <si>
    <t>TELEFONO ALAMBRICO</t>
  </si>
  <si>
    <t>SILLA DE RUEDAS</t>
  </si>
  <si>
    <t>TOTEM</t>
  </si>
  <si>
    <t>MICROFÓNO LAVALIER</t>
  </si>
  <si>
    <t xml:space="preserve">TRIPIE DE ALINEACION </t>
  </si>
  <si>
    <t>PANEL DE LUZ</t>
  </si>
  <si>
    <t>LAPTOP</t>
  </si>
  <si>
    <t>TERMOMETRO INFRARROJO</t>
  </si>
  <si>
    <t>MOUSE INALAMBRICO RECARGABLE</t>
  </si>
  <si>
    <t>TELEFONOS INALAMBRICOS</t>
  </si>
  <si>
    <t>CONSEJO DE TURISMO DE CELAYA, GUANAJUATO</t>
  </si>
  <si>
    <t>Unidad de Administraicón y Contabilidad/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</si>
</sst>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tabSelected="1" topLeftCell="A331" workbookViewId="0">
      <selection activeCell="A347" sqref="A34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3">
        <v>44562</v>
      </c>
      <c r="C8" s="3">
        <v>44651</v>
      </c>
      <c r="D8" t="s">
        <v>38</v>
      </c>
      <c r="E8">
        <v>51310001</v>
      </c>
      <c r="F8" t="s">
        <v>257</v>
      </c>
      <c r="G8">
        <v>1</v>
      </c>
      <c r="H8" s="4">
        <v>0</v>
      </c>
      <c r="I8" t="s">
        <v>258</v>
      </c>
      <c r="J8" s="3">
        <v>44655</v>
      </c>
      <c r="K8" s="3">
        <v>44652</v>
      </c>
    </row>
    <row r="9" spans="1:12" x14ac:dyDescent="0.3">
      <c r="A9">
        <v>2022</v>
      </c>
      <c r="B9" s="3">
        <v>44562</v>
      </c>
      <c r="C9" s="3">
        <v>44651</v>
      </c>
      <c r="D9" t="s">
        <v>39</v>
      </c>
      <c r="E9">
        <v>51310002</v>
      </c>
      <c r="F9" t="s">
        <v>257</v>
      </c>
      <c r="G9">
        <v>2</v>
      </c>
      <c r="H9" s="4">
        <v>0</v>
      </c>
      <c r="I9" s="2" t="s">
        <v>258</v>
      </c>
      <c r="J9" s="3">
        <v>44655</v>
      </c>
      <c r="K9" s="3">
        <v>44652</v>
      </c>
    </row>
    <row r="10" spans="1:12" x14ac:dyDescent="0.3">
      <c r="A10">
        <v>2022</v>
      </c>
      <c r="B10" s="3">
        <v>44562</v>
      </c>
      <c r="C10" s="3">
        <v>44651</v>
      </c>
      <c r="D10" t="s">
        <v>40</v>
      </c>
      <c r="E10">
        <v>51310003</v>
      </c>
      <c r="F10" t="s">
        <v>257</v>
      </c>
      <c r="G10">
        <v>3</v>
      </c>
      <c r="H10" s="4">
        <v>0</v>
      </c>
      <c r="I10" s="2" t="s">
        <v>258</v>
      </c>
      <c r="J10" s="3">
        <v>44655</v>
      </c>
      <c r="K10" s="3">
        <v>44652</v>
      </c>
    </row>
    <row r="11" spans="1:12" x14ac:dyDescent="0.3">
      <c r="A11">
        <v>2022</v>
      </c>
      <c r="B11" s="3">
        <v>44562</v>
      </c>
      <c r="C11" s="3">
        <v>44651</v>
      </c>
      <c r="D11" t="s">
        <v>41</v>
      </c>
      <c r="E11">
        <v>51310004</v>
      </c>
      <c r="F11" t="s">
        <v>257</v>
      </c>
      <c r="G11">
        <v>4</v>
      </c>
      <c r="H11" s="4">
        <v>0</v>
      </c>
      <c r="I11" s="2" t="s">
        <v>258</v>
      </c>
      <c r="J11" s="3">
        <v>44655</v>
      </c>
      <c r="K11" s="3">
        <v>44652</v>
      </c>
    </row>
    <row r="12" spans="1:12" x14ac:dyDescent="0.3">
      <c r="A12">
        <v>2022</v>
      </c>
      <c r="B12" s="3">
        <v>44562</v>
      </c>
      <c r="C12" s="3">
        <v>44651</v>
      </c>
      <c r="D12" t="s">
        <v>42</v>
      </c>
      <c r="E12">
        <v>51310005</v>
      </c>
      <c r="F12" t="s">
        <v>257</v>
      </c>
      <c r="G12">
        <v>5</v>
      </c>
      <c r="H12" s="4">
        <v>0</v>
      </c>
      <c r="I12" s="2" t="s">
        <v>258</v>
      </c>
      <c r="J12" s="3">
        <v>44655</v>
      </c>
      <c r="K12" s="3">
        <v>44652</v>
      </c>
    </row>
    <row r="13" spans="1:12" x14ac:dyDescent="0.3">
      <c r="A13">
        <v>2022</v>
      </c>
      <c r="B13" s="3">
        <v>44562</v>
      </c>
      <c r="C13" s="3">
        <v>44651</v>
      </c>
      <c r="D13" t="s">
        <v>43</v>
      </c>
      <c r="E13">
        <v>51310006</v>
      </c>
      <c r="F13" t="s">
        <v>257</v>
      </c>
      <c r="G13">
        <v>6</v>
      </c>
      <c r="H13" s="4">
        <v>0</v>
      </c>
      <c r="I13" s="2" t="s">
        <v>258</v>
      </c>
      <c r="J13" s="3">
        <v>44655</v>
      </c>
      <c r="K13" s="3">
        <v>44652</v>
      </c>
    </row>
    <row r="14" spans="1:12" x14ac:dyDescent="0.3">
      <c r="A14">
        <v>2022</v>
      </c>
      <c r="B14" s="3">
        <v>44562</v>
      </c>
      <c r="C14" s="3">
        <v>44651</v>
      </c>
      <c r="D14" t="s">
        <v>44</v>
      </c>
      <c r="E14">
        <v>51310007</v>
      </c>
      <c r="F14" t="s">
        <v>257</v>
      </c>
      <c r="G14">
        <v>7</v>
      </c>
      <c r="H14" s="4">
        <v>0</v>
      </c>
      <c r="I14" s="2" t="s">
        <v>258</v>
      </c>
      <c r="J14" s="3">
        <v>44655</v>
      </c>
      <c r="K14" s="3">
        <v>44652</v>
      </c>
    </row>
    <row r="15" spans="1:12" x14ac:dyDescent="0.3">
      <c r="A15">
        <v>2022</v>
      </c>
      <c r="B15" s="3">
        <v>44562</v>
      </c>
      <c r="C15" s="3">
        <v>44651</v>
      </c>
      <c r="D15" t="s">
        <v>45</v>
      </c>
      <c r="E15">
        <v>51310008</v>
      </c>
      <c r="F15" t="s">
        <v>257</v>
      </c>
      <c r="G15">
        <v>8</v>
      </c>
      <c r="H15" s="4">
        <v>0</v>
      </c>
      <c r="I15" s="2" t="s">
        <v>258</v>
      </c>
      <c r="J15" s="3">
        <v>44655</v>
      </c>
      <c r="K15" s="3">
        <v>44652</v>
      </c>
    </row>
    <row r="16" spans="1:12" x14ac:dyDescent="0.3">
      <c r="A16">
        <v>2022</v>
      </c>
      <c r="B16" s="3">
        <v>44562</v>
      </c>
      <c r="C16" s="3">
        <v>44651</v>
      </c>
      <c r="D16" t="s">
        <v>46</v>
      </c>
      <c r="E16">
        <v>51310009</v>
      </c>
      <c r="F16" t="s">
        <v>257</v>
      </c>
      <c r="G16">
        <v>9</v>
      </c>
      <c r="H16" s="4">
        <v>0</v>
      </c>
      <c r="I16" s="2" t="s">
        <v>258</v>
      </c>
      <c r="J16" s="3">
        <v>44655</v>
      </c>
      <c r="K16" s="3">
        <v>44652</v>
      </c>
    </row>
    <row r="17" spans="1:11" x14ac:dyDescent="0.3">
      <c r="A17">
        <v>2022</v>
      </c>
      <c r="B17" s="3">
        <v>44562</v>
      </c>
      <c r="C17" s="3">
        <v>44651</v>
      </c>
      <c r="D17" t="s">
        <v>47</v>
      </c>
      <c r="E17">
        <v>51310010</v>
      </c>
      <c r="F17" t="s">
        <v>257</v>
      </c>
      <c r="G17">
        <v>10</v>
      </c>
      <c r="H17" s="4">
        <v>0</v>
      </c>
      <c r="I17" s="2" t="s">
        <v>258</v>
      </c>
      <c r="J17" s="3">
        <v>44655</v>
      </c>
      <c r="K17" s="3">
        <v>44652</v>
      </c>
    </row>
    <row r="18" spans="1:11" x14ac:dyDescent="0.3">
      <c r="A18">
        <v>2022</v>
      </c>
      <c r="B18" s="3">
        <v>44562</v>
      </c>
      <c r="C18" s="3">
        <v>44651</v>
      </c>
      <c r="D18" t="s">
        <v>48</v>
      </c>
      <c r="E18">
        <v>51310011</v>
      </c>
      <c r="F18" t="s">
        <v>257</v>
      </c>
      <c r="G18">
        <v>11</v>
      </c>
      <c r="H18" s="4">
        <v>0</v>
      </c>
      <c r="I18" s="2" t="s">
        <v>258</v>
      </c>
      <c r="J18" s="3">
        <v>44655</v>
      </c>
      <c r="K18" s="3">
        <v>44652</v>
      </c>
    </row>
    <row r="19" spans="1:11" x14ac:dyDescent="0.3">
      <c r="A19">
        <v>2022</v>
      </c>
      <c r="B19" s="3">
        <v>44562</v>
      </c>
      <c r="C19" s="3">
        <v>44651</v>
      </c>
      <c r="D19" t="s">
        <v>49</v>
      </c>
      <c r="E19">
        <v>51310012</v>
      </c>
      <c r="F19" t="s">
        <v>257</v>
      </c>
      <c r="G19">
        <v>12</v>
      </c>
      <c r="H19" s="4">
        <v>0</v>
      </c>
      <c r="I19" s="2" t="s">
        <v>258</v>
      </c>
      <c r="J19" s="3">
        <v>44655</v>
      </c>
      <c r="K19" s="3">
        <v>44652</v>
      </c>
    </row>
    <row r="20" spans="1:11" x14ac:dyDescent="0.3">
      <c r="A20">
        <v>2022</v>
      </c>
      <c r="B20" s="3">
        <v>44562</v>
      </c>
      <c r="C20" s="3">
        <v>44651</v>
      </c>
      <c r="D20" t="s">
        <v>50</v>
      </c>
      <c r="E20">
        <v>51310013</v>
      </c>
      <c r="F20" t="s">
        <v>257</v>
      </c>
      <c r="G20">
        <v>13</v>
      </c>
      <c r="H20" s="4">
        <v>0</v>
      </c>
      <c r="I20" s="2" t="s">
        <v>258</v>
      </c>
      <c r="J20" s="3">
        <v>44655</v>
      </c>
      <c r="K20" s="3">
        <v>44652</v>
      </c>
    </row>
    <row r="21" spans="1:11" x14ac:dyDescent="0.3">
      <c r="A21">
        <v>2022</v>
      </c>
      <c r="B21" s="3">
        <v>44562</v>
      </c>
      <c r="C21" s="3">
        <v>44651</v>
      </c>
      <c r="D21" t="s">
        <v>51</v>
      </c>
      <c r="E21">
        <v>51310014</v>
      </c>
      <c r="F21" t="s">
        <v>257</v>
      </c>
      <c r="G21">
        <v>14</v>
      </c>
      <c r="H21" s="4">
        <v>0</v>
      </c>
      <c r="I21" s="2" t="s">
        <v>258</v>
      </c>
      <c r="J21" s="3">
        <v>44655</v>
      </c>
      <c r="K21" s="3">
        <v>44652</v>
      </c>
    </row>
    <row r="22" spans="1:11" x14ac:dyDescent="0.3">
      <c r="A22">
        <v>2022</v>
      </c>
      <c r="B22" s="3">
        <v>44562</v>
      </c>
      <c r="C22" s="3">
        <v>44651</v>
      </c>
      <c r="D22" t="s">
        <v>52</v>
      </c>
      <c r="E22">
        <v>51310015</v>
      </c>
      <c r="F22" t="s">
        <v>257</v>
      </c>
      <c r="G22">
        <v>15</v>
      </c>
      <c r="H22" s="4">
        <v>0</v>
      </c>
      <c r="I22" s="2" t="s">
        <v>258</v>
      </c>
      <c r="J22" s="3">
        <v>44655</v>
      </c>
      <c r="K22" s="3">
        <v>44652</v>
      </c>
    </row>
    <row r="23" spans="1:11" x14ac:dyDescent="0.3">
      <c r="A23">
        <v>2022</v>
      </c>
      <c r="B23" s="3">
        <v>44562</v>
      </c>
      <c r="C23" s="3">
        <v>44651</v>
      </c>
      <c r="D23" t="s">
        <v>53</v>
      </c>
      <c r="E23">
        <v>51310016</v>
      </c>
      <c r="F23" t="s">
        <v>257</v>
      </c>
      <c r="G23">
        <v>16</v>
      </c>
      <c r="H23" s="4">
        <v>0</v>
      </c>
      <c r="I23" s="2" t="s">
        <v>258</v>
      </c>
      <c r="J23" s="3">
        <v>44655</v>
      </c>
      <c r="K23" s="3">
        <v>44652</v>
      </c>
    </row>
    <row r="24" spans="1:11" x14ac:dyDescent="0.3">
      <c r="A24">
        <v>2022</v>
      </c>
      <c r="B24" s="3">
        <v>44562</v>
      </c>
      <c r="C24" s="3">
        <v>44651</v>
      </c>
      <c r="D24" t="s">
        <v>54</v>
      </c>
      <c r="E24">
        <v>51310017</v>
      </c>
      <c r="F24" t="s">
        <v>257</v>
      </c>
      <c r="G24">
        <v>17</v>
      </c>
      <c r="H24" s="4">
        <v>0</v>
      </c>
      <c r="I24" s="2" t="s">
        <v>258</v>
      </c>
      <c r="J24" s="3">
        <v>44655</v>
      </c>
      <c r="K24" s="3">
        <v>44652</v>
      </c>
    </row>
    <row r="25" spans="1:11" x14ac:dyDescent="0.3">
      <c r="A25">
        <v>2022</v>
      </c>
      <c r="B25" s="3">
        <v>44562</v>
      </c>
      <c r="C25" s="3">
        <v>44651</v>
      </c>
      <c r="D25" t="s">
        <v>55</v>
      </c>
      <c r="E25">
        <v>51310018</v>
      </c>
      <c r="F25" t="s">
        <v>257</v>
      </c>
      <c r="G25">
        <v>18</v>
      </c>
      <c r="H25" s="4">
        <v>0</v>
      </c>
      <c r="I25" s="2" t="s">
        <v>258</v>
      </c>
      <c r="J25" s="3">
        <v>44655</v>
      </c>
      <c r="K25" s="3">
        <v>44652</v>
      </c>
    </row>
    <row r="26" spans="1:11" x14ac:dyDescent="0.3">
      <c r="A26">
        <v>2022</v>
      </c>
      <c r="B26" s="3">
        <v>44562</v>
      </c>
      <c r="C26" s="3">
        <v>44651</v>
      </c>
      <c r="D26" t="s">
        <v>56</v>
      </c>
      <c r="E26">
        <v>51310019</v>
      </c>
      <c r="F26" t="s">
        <v>257</v>
      </c>
      <c r="G26">
        <v>19</v>
      </c>
      <c r="H26" s="4">
        <v>0</v>
      </c>
      <c r="I26" s="2" t="s">
        <v>258</v>
      </c>
      <c r="J26" s="3">
        <v>44655</v>
      </c>
      <c r="K26" s="3">
        <v>44652</v>
      </c>
    </row>
    <row r="27" spans="1:11" x14ac:dyDescent="0.3">
      <c r="A27">
        <v>2022</v>
      </c>
      <c r="B27" s="3">
        <v>44562</v>
      </c>
      <c r="C27" s="3">
        <v>44651</v>
      </c>
      <c r="D27" t="s">
        <v>57</v>
      </c>
      <c r="E27">
        <v>51310020</v>
      </c>
      <c r="F27" t="s">
        <v>257</v>
      </c>
      <c r="G27">
        <v>20</v>
      </c>
      <c r="H27" s="4">
        <v>0</v>
      </c>
      <c r="I27" s="2" t="s">
        <v>258</v>
      </c>
      <c r="J27" s="3">
        <v>44655</v>
      </c>
      <c r="K27" s="3">
        <v>44652</v>
      </c>
    </row>
    <row r="28" spans="1:11" x14ac:dyDescent="0.3">
      <c r="A28">
        <v>2022</v>
      </c>
      <c r="B28" s="3">
        <v>44562</v>
      </c>
      <c r="C28" s="3">
        <v>44651</v>
      </c>
      <c r="D28" t="s">
        <v>58</v>
      </c>
      <c r="E28">
        <v>51310021</v>
      </c>
      <c r="F28" t="s">
        <v>257</v>
      </c>
      <c r="G28">
        <v>21</v>
      </c>
      <c r="H28" s="4">
        <v>0</v>
      </c>
      <c r="I28" s="2" t="s">
        <v>258</v>
      </c>
      <c r="J28" s="3">
        <v>44655</v>
      </c>
      <c r="K28" s="3">
        <v>44652</v>
      </c>
    </row>
    <row r="29" spans="1:11" x14ac:dyDescent="0.3">
      <c r="A29">
        <v>2022</v>
      </c>
      <c r="B29" s="3">
        <v>44562</v>
      </c>
      <c r="C29" s="3">
        <v>44651</v>
      </c>
      <c r="D29" t="s">
        <v>59</v>
      </c>
      <c r="E29">
        <v>51310022</v>
      </c>
      <c r="F29" t="s">
        <v>257</v>
      </c>
      <c r="G29">
        <v>22</v>
      </c>
      <c r="H29" s="4">
        <v>0</v>
      </c>
      <c r="I29" s="2" t="s">
        <v>258</v>
      </c>
      <c r="J29" s="3">
        <v>44655</v>
      </c>
      <c r="K29" s="3">
        <v>44652</v>
      </c>
    </row>
    <row r="30" spans="1:11" x14ac:dyDescent="0.3">
      <c r="A30">
        <v>2022</v>
      </c>
      <c r="B30" s="3">
        <v>44562</v>
      </c>
      <c r="C30" s="3">
        <v>44651</v>
      </c>
      <c r="D30" t="s">
        <v>60</v>
      </c>
      <c r="E30">
        <v>54110024</v>
      </c>
      <c r="F30" t="s">
        <v>257</v>
      </c>
      <c r="G30">
        <v>24</v>
      </c>
      <c r="H30" s="4">
        <v>183064</v>
      </c>
      <c r="I30" s="2" t="s">
        <v>258</v>
      </c>
      <c r="J30" s="3">
        <v>44655</v>
      </c>
      <c r="K30" s="3">
        <v>44652</v>
      </c>
    </row>
    <row r="31" spans="1:11" x14ac:dyDescent="0.3">
      <c r="A31">
        <v>2022</v>
      </c>
      <c r="B31" s="3">
        <v>44562</v>
      </c>
      <c r="C31" s="3">
        <v>44651</v>
      </c>
      <c r="D31" t="s">
        <v>61</v>
      </c>
      <c r="E31">
        <v>21120025</v>
      </c>
      <c r="F31" t="s">
        <v>257</v>
      </c>
      <c r="G31">
        <v>25</v>
      </c>
      <c r="H31" s="4">
        <f>343.06+54.89</f>
        <v>397.95</v>
      </c>
      <c r="I31" s="2" t="s">
        <v>258</v>
      </c>
      <c r="J31" s="3">
        <v>44655</v>
      </c>
      <c r="K31" s="3">
        <v>44652</v>
      </c>
    </row>
    <row r="32" spans="1:11" x14ac:dyDescent="0.3">
      <c r="A32">
        <v>2022</v>
      </c>
      <c r="B32" s="3">
        <v>44562</v>
      </c>
      <c r="C32" s="3">
        <v>44651</v>
      </c>
      <c r="D32" t="s">
        <v>62</v>
      </c>
      <c r="E32">
        <v>21120026</v>
      </c>
      <c r="F32" t="s">
        <v>257</v>
      </c>
      <c r="G32">
        <v>26</v>
      </c>
      <c r="H32" s="4">
        <f>111.21+17.79</f>
        <v>129</v>
      </c>
      <c r="I32" s="2" t="s">
        <v>258</v>
      </c>
      <c r="J32" s="3">
        <v>44655</v>
      </c>
      <c r="K32" s="3">
        <v>44652</v>
      </c>
    </row>
    <row r="33" spans="1:11" x14ac:dyDescent="0.3">
      <c r="A33">
        <v>2022</v>
      </c>
      <c r="B33" s="3">
        <v>44562</v>
      </c>
      <c r="C33" s="3">
        <v>44651</v>
      </c>
      <c r="D33" t="s">
        <v>63</v>
      </c>
      <c r="E33">
        <v>51510027</v>
      </c>
      <c r="F33" t="s">
        <v>257</v>
      </c>
      <c r="G33">
        <v>27</v>
      </c>
      <c r="H33" s="4">
        <f>5172.41+827.59</f>
        <v>6000</v>
      </c>
      <c r="I33" s="2" t="s">
        <v>258</v>
      </c>
      <c r="J33" s="3">
        <v>44655</v>
      </c>
      <c r="K33" s="3">
        <v>44652</v>
      </c>
    </row>
    <row r="34" spans="1:11" x14ac:dyDescent="0.3">
      <c r="A34">
        <v>2022</v>
      </c>
      <c r="B34" s="3">
        <v>44562</v>
      </c>
      <c r="C34" s="3">
        <v>44651</v>
      </c>
      <c r="D34" t="s">
        <v>64</v>
      </c>
      <c r="E34">
        <v>51110029</v>
      </c>
      <c r="F34" t="s">
        <v>257</v>
      </c>
      <c r="G34">
        <v>29</v>
      </c>
      <c r="H34" s="4">
        <f t="shared" ref="H34:H40" si="0">1162.93+185.92</f>
        <v>1348.8500000000001</v>
      </c>
      <c r="I34" s="2" t="s">
        <v>258</v>
      </c>
      <c r="J34" s="3">
        <v>44655</v>
      </c>
      <c r="K34" s="3">
        <v>44652</v>
      </c>
    </row>
    <row r="35" spans="1:11" x14ac:dyDescent="0.3">
      <c r="A35">
        <v>2022</v>
      </c>
      <c r="B35" s="3">
        <v>44562</v>
      </c>
      <c r="C35" s="3">
        <v>44651</v>
      </c>
      <c r="D35" t="s">
        <v>64</v>
      </c>
      <c r="E35">
        <v>51110030</v>
      </c>
      <c r="F35" t="s">
        <v>257</v>
      </c>
      <c r="G35">
        <v>30</v>
      </c>
      <c r="H35" s="4">
        <f t="shared" si="0"/>
        <v>1348.8500000000001</v>
      </c>
      <c r="I35" s="2" t="s">
        <v>258</v>
      </c>
      <c r="J35" s="3">
        <v>44655</v>
      </c>
      <c r="K35" s="3">
        <v>44652</v>
      </c>
    </row>
    <row r="36" spans="1:11" x14ac:dyDescent="0.3">
      <c r="A36">
        <v>2022</v>
      </c>
      <c r="B36" s="3">
        <v>44562</v>
      </c>
      <c r="C36" s="3">
        <v>44651</v>
      </c>
      <c r="D36" t="s">
        <v>64</v>
      </c>
      <c r="E36">
        <v>51110031</v>
      </c>
      <c r="F36" t="s">
        <v>257</v>
      </c>
      <c r="G36">
        <v>31</v>
      </c>
      <c r="H36" s="4">
        <f t="shared" si="0"/>
        <v>1348.8500000000001</v>
      </c>
      <c r="I36" s="2" t="s">
        <v>258</v>
      </c>
      <c r="J36" s="3">
        <v>44655</v>
      </c>
      <c r="K36" s="3">
        <v>44652</v>
      </c>
    </row>
    <row r="37" spans="1:11" x14ac:dyDescent="0.3">
      <c r="A37">
        <v>2022</v>
      </c>
      <c r="B37" s="3">
        <v>44562</v>
      </c>
      <c r="C37" s="3">
        <v>44651</v>
      </c>
      <c r="D37" t="s">
        <v>64</v>
      </c>
      <c r="E37">
        <v>51110032</v>
      </c>
      <c r="F37" t="s">
        <v>257</v>
      </c>
      <c r="G37">
        <v>32</v>
      </c>
      <c r="H37" s="4">
        <f t="shared" si="0"/>
        <v>1348.8500000000001</v>
      </c>
      <c r="I37" s="2" t="s">
        <v>258</v>
      </c>
      <c r="J37" s="3">
        <v>44655</v>
      </c>
      <c r="K37" s="3">
        <v>44652</v>
      </c>
    </row>
    <row r="38" spans="1:11" x14ac:dyDescent="0.3">
      <c r="A38">
        <v>2022</v>
      </c>
      <c r="B38" s="3">
        <v>44562</v>
      </c>
      <c r="C38" s="3">
        <v>44651</v>
      </c>
      <c r="D38" t="s">
        <v>64</v>
      </c>
      <c r="E38">
        <v>51110033</v>
      </c>
      <c r="F38" t="s">
        <v>257</v>
      </c>
      <c r="G38">
        <v>33</v>
      </c>
      <c r="H38" s="4">
        <f t="shared" si="0"/>
        <v>1348.8500000000001</v>
      </c>
      <c r="I38" s="2" t="s">
        <v>258</v>
      </c>
      <c r="J38" s="3">
        <v>44655</v>
      </c>
      <c r="K38" s="3">
        <v>44652</v>
      </c>
    </row>
    <row r="39" spans="1:11" x14ac:dyDescent="0.3">
      <c r="A39">
        <v>2022</v>
      </c>
      <c r="B39" s="3">
        <v>44562</v>
      </c>
      <c r="C39" s="3">
        <v>44651</v>
      </c>
      <c r="D39" t="s">
        <v>64</v>
      </c>
      <c r="E39">
        <v>51110034</v>
      </c>
      <c r="F39" t="s">
        <v>257</v>
      </c>
      <c r="G39">
        <v>34</v>
      </c>
      <c r="H39" s="4">
        <f t="shared" si="0"/>
        <v>1348.8500000000001</v>
      </c>
      <c r="I39" s="2" t="s">
        <v>258</v>
      </c>
      <c r="J39" s="3">
        <v>44655</v>
      </c>
      <c r="K39" s="3">
        <v>44652</v>
      </c>
    </row>
    <row r="40" spans="1:11" x14ac:dyDescent="0.3">
      <c r="A40">
        <v>2022</v>
      </c>
      <c r="B40" s="3">
        <v>44562</v>
      </c>
      <c r="C40" s="3">
        <v>44651</v>
      </c>
      <c r="D40" t="s">
        <v>64</v>
      </c>
      <c r="E40">
        <v>51110035</v>
      </c>
      <c r="F40" t="s">
        <v>257</v>
      </c>
      <c r="G40">
        <v>35</v>
      </c>
      <c r="H40" s="4">
        <f t="shared" si="0"/>
        <v>1348.8500000000001</v>
      </c>
      <c r="I40" s="2" t="s">
        <v>258</v>
      </c>
      <c r="J40" s="3">
        <v>44655</v>
      </c>
      <c r="K40" s="3">
        <v>44652</v>
      </c>
    </row>
    <row r="41" spans="1:11" x14ac:dyDescent="0.3">
      <c r="A41">
        <v>2022</v>
      </c>
      <c r="B41" s="3">
        <v>44562</v>
      </c>
      <c r="C41" s="3">
        <v>44651</v>
      </c>
      <c r="D41" t="s">
        <v>65</v>
      </c>
      <c r="E41">
        <v>51110036</v>
      </c>
      <c r="F41" t="s">
        <v>257</v>
      </c>
      <c r="G41">
        <v>36</v>
      </c>
      <c r="H41" s="4">
        <f>1000+160</f>
        <v>1160</v>
      </c>
      <c r="I41" s="2" t="s">
        <v>258</v>
      </c>
      <c r="J41" s="3">
        <v>44655</v>
      </c>
      <c r="K41" s="3">
        <v>44652</v>
      </c>
    </row>
    <row r="42" spans="1:11" x14ac:dyDescent="0.3">
      <c r="A42">
        <v>2022</v>
      </c>
      <c r="B42" s="3">
        <v>44562</v>
      </c>
      <c r="C42" s="3">
        <v>44651</v>
      </c>
      <c r="D42" t="s">
        <v>66</v>
      </c>
      <c r="E42">
        <v>51110040</v>
      </c>
      <c r="F42" t="s">
        <v>257</v>
      </c>
      <c r="G42">
        <v>40</v>
      </c>
      <c r="H42" s="4">
        <v>0</v>
      </c>
      <c r="I42" s="2" t="s">
        <v>258</v>
      </c>
      <c r="J42" s="3">
        <v>44655</v>
      </c>
      <c r="K42" s="3">
        <v>44652</v>
      </c>
    </row>
    <row r="43" spans="1:11" x14ac:dyDescent="0.3">
      <c r="A43">
        <v>2022</v>
      </c>
      <c r="B43" s="3">
        <v>44562</v>
      </c>
      <c r="C43" s="3">
        <v>44651</v>
      </c>
      <c r="D43" t="s">
        <v>67</v>
      </c>
      <c r="E43">
        <v>21610042</v>
      </c>
      <c r="F43" t="s">
        <v>257</v>
      </c>
      <c r="G43">
        <v>42</v>
      </c>
      <c r="H43" s="4">
        <v>469.9</v>
      </c>
      <c r="I43" s="2" t="s">
        <v>258</v>
      </c>
      <c r="J43" s="3">
        <v>44655</v>
      </c>
      <c r="K43" s="3">
        <v>44652</v>
      </c>
    </row>
    <row r="44" spans="1:11" x14ac:dyDescent="0.3">
      <c r="A44">
        <v>2022</v>
      </c>
      <c r="B44" s="3">
        <v>44562</v>
      </c>
      <c r="C44" s="3">
        <v>44651</v>
      </c>
      <c r="D44" t="s">
        <v>68</v>
      </c>
      <c r="E44">
        <v>51510043</v>
      </c>
      <c r="F44" t="s">
        <v>257</v>
      </c>
      <c r="G44">
        <v>43</v>
      </c>
      <c r="H44" s="4">
        <f>8619.83+1379.17</f>
        <v>9999</v>
      </c>
      <c r="I44" s="2" t="s">
        <v>258</v>
      </c>
      <c r="J44" s="3">
        <v>44655</v>
      </c>
      <c r="K44" s="3">
        <v>44652</v>
      </c>
    </row>
    <row r="45" spans="1:11" x14ac:dyDescent="0.3">
      <c r="A45">
        <v>2022</v>
      </c>
      <c r="B45" s="3">
        <v>44562</v>
      </c>
      <c r="C45" s="3">
        <v>44651</v>
      </c>
      <c r="D45" t="s">
        <v>69</v>
      </c>
      <c r="E45">
        <v>51910044</v>
      </c>
      <c r="F45" t="s">
        <v>257</v>
      </c>
      <c r="G45">
        <v>44</v>
      </c>
      <c r="H45" s="4">
        <v>0.01</v>
      </c>
      <c r="I45" s="2" t="s">
        <v>258</v>
      </c>
      <c r="J45" s="3">
        <v>44655</v>
      </c>
      <c r="K45" s="3">
        <v>44652</v>
      </c>
    </row>
    <row r="46" spans="1:11" x14ac:dyDescent="0.3">
      <c r="A46">
        <v>2022</v>
      </c>
      <c r="B46" s="3">
        <v>44562</v>
      </c>
      <c r="C46" s="3">
        <v>44651</v>
      </c>
      <c r="D46" t="s">
        <v>69</v>
      </c>
      <c r="E46">
        <v>51910045</v>
      </c>
      <c r="F46" t="s">
        <v>257</v>
      </c>
      <c r="G46">
        <v>45</v>
      </c>
      <c r="H46" s="4">
        <v>0.01</v>
      </c>
      <c r="I46" s="2" t="s">
        <v>258</v>
      </c>
      <c r="J46" s="3">
        <v>44655</v>
      </c>
      <c r="K46" s="3">
        <v>44652</v>
      </c>
    </row>
    <row r="47" spans="1:11" x14ac:dyDescent="0.3">
      <c r="A47">
        <v>2022</v>
      </c>
      <c r="B47" s="3">
        <v>44562</v>
      </c>
      <c r="C47" s="3">
        <v>44651</v>
      </c>
      <c r="D47" t="s">
        <v>70</v>
      </c>
      <c r="E47">
        <v>51110046</v>
      </c>
      <c r="F47" t="s">
        <v>257</v>
      </c>
      <c r="G47">
        <v>46</v>
      </c>
      <c r="H47" s="4">
        <v>0</v>
      </c>
      <c r="I47" s="2" t="s">
        <v>258</v>
      </c>
      <c r="J47" s="3">
        <v>44655</v>
      </c>
      <c r="K47" s="3">
        <v>44652</v>
      </c>
    </row>
    <row r="48" spans="1:11" x14ac:dyDescent="0.3">
      <c r="A48">
        <v>2022</v>
      </c>
      <c r="B48" s="3">
        <v>44562</v>
      </c>
      <c r="C48" s="3">
        <v>44651</v>
      </c>
      <c r="D48" t="s">
        <v>71</v>
      </c>
      <c r="E48">
        <v>21120047</v>
      </c>
      <c r="F48" t="s">
        <v>257</v>
      </c>
      <c r="G48">
        <v>47</v>
      </c>
      <c r="H48" s="4">
        <f>576.72+92.28</f>
        <v>669</v>
      </c>
      <c r="I48" s="2" t="s">
        <v>258</v>
      </c>
      <c r="J48" s="3">
        <v>44655</v>
      </c>
      <c r="K48" s="3">
        <v>44652</v>
      </c>
    </row>
    <row r="49" spans="1:11" x14ac:dyDescent="0.3">
      <c r="A49">
        <v>2022</v>
      </c>
      <c r="B49" s="3">
        <v>44562</v>
      </c>
      <c r="C49" s="3">
        <v>44651</v>
      </c>
      <c r="D49" t="s">
        <v>72</v>
      </c>
      <c r="E49">
        <v>21120048</v>
      </c>
      <c r="F49" t="s">
        <v>257</v>
      </c>
      <c r="G49">
        <v>48</v>
      </c>
      <c r="H49" s="4">
        <f>326.72+52.27</f>
        <v>378.99</v>
      </c>
      <c r="I49" s="2" t="s">
        <v>258</v>
      </c>
      <c r="J49" s="3">
        <v>44655</v>
      </c>
      <c r="K49" s="3">
        <v>44652</v>
      </c>
    </row>
    <row r="50" spans="1:11" x14ac:dyDescent="0.3">
      <c r="A50">
        <v>2022</v>
      </c>
      <c r="B50" s="3">
        <v>44562</v>
      </c>
      <c r="C50" s="3">
        <v>44651</v>
      </c>
      <c r="D50" t="s">
        <v>73</v>
      </c>
      <c r="E50">
        <v>51110049</v>
      </c>
      <c r="F50" t="s">
        <v>257</v>
      </c>
      <c r="G50">
        <v>49</v>
      </c>
      <c r="H50" s="4">
        <f>2335+373.6</f>
        <v>2708.6</v>
      </c>
      <c r="I50" s="2" t="s">
        <v>258</v>
      </c>
      <c r="J50" s="3">
        <v>44655</v>
      </c>
      <c r="K50" s="3">
        <v>44652</v>
      </c>
    </row>
    <row r="51" spans="1:11" x14ac:dyDescent="0.3">
      <c r="A51">
        <v>2022</v>
      </c>
      <c r="B51" s="3">
        <v>44562</v>
      </c>
      <c r="C51" s="3">
        <v>44651</v>
      </c>
      <c r="D51" t="s">
        <v>74</v>
      </c>
      <c r="E51">
        <v>51310050</v>
      </c>
      <c r="F51" t="s">
        <v>257</v>
      </c>
      <c r="G51">
        <v>50</v>
      </c>
      <c r="H51" s="4">
        <f>659.48+105.52</f>
        <v>765</v>
      </c>
      <c r="I51" s="2" t="s">
        <v>258</v>
      </c>
      <c r="J51" s="3">
        <v>44655</v>
      </c>
      <c r="K51" s="3">
        <v>44652</v>
      </c>
    </row>
    <row r="52" spans="1:11" x14ac:dyDescent="0.3">
      <c r="A52">
        <v>2022</v>
      </c>
      <c r="B52" s="3">
        <v>44562</v>
      </c>
      <c r="C52" s="3">
        <v>44651</v>
      </c>
      <c r="D52" t="s">
        <v>75</v>
      </c>
      <c r="E52">
        <v>51310051</v>
      </c>
      <c r="F52" t="s">
        <v>257</v>
      </c>
      <c r="G52">
        <v>51</v>
      </c>
      <c r="H52" s="4">
        <f>659.48+105.52</f>
        <v>765</v>
      </c>
      <c r="I52" s="2" t="s">
        <v>258</v>
      </c>
      <c r="J52" s="3">
        <v>44655</v>
      </c>
      <c r="K52" s="3">
        <v>44652</v>
      </c>
    </row>
    <row r="53" spans="1:11" x14ac:dyDescent="0.3">
      <c r="A53">
        <v>2022</v>
      </c>
      <c r="B53" s="3">
        <v>44562</v>
      </c>
      <c r="C53" s="3">
        <v>44651</v>
      </c>
      <c r="D53" t="s">
        <v>76</v>
      </c>
      <c r="E53">
        <v>51310052</v>
      </c>
      <c r="F53" t="s">
        <v>257</v>
      </c>
      <c r="G53">
        <v>52</v>
      </c>
      <c r="H53" s="4">
        <f>659.48+105.52</f>
        <v>765</v>
      </c>
      <c r="I53" s="2" t="s">
        <v>258</v>
      </c>
      <c r="J53" s="3">
        <v>44655</v>
      </c>
      <c r="K53" s="3">
        <v>44652</v>
      </c>
    </row>
    <row r="54" spans="1:11" x14ac:dyDescent="0.3">
      <c r="A54">
        <v>2022</v>
      </c>
      <c r="B54" s="3">
        <v>44562</v>
      </c>
      <c r="C54" s="3">
        <v>44651</v>
      </c>
      <c r="D54" t="s">
        <v>77</v>
      </c>
      <c r="E54">
        <v>51310053</v>
      </c>
      <c r="F54" t="s">
        <v>257</v>
      </c>
      <c r="G54">
        <v>53</v>
      </c>
      <c r="H54" s="4">
        <f>659.48+105.52</f>
        <v>765</v>
      </c>
      <c r="I54" s="2" t="s">
        <v>258</v>
      </c>
      <c r="J54" s="3">
        <v>44655</v>
      </c>
      <c r="K54" s="3">
        <v>44652</v>
      </c>
    </row>
    <row r="55" spans="1:11" x14ac:dyDescent="0.3">
      <c r="A55">
        <v>2022</v>
      </c>
      <c r="B55" s="3">
        <v>44562</v>
      </c>
      <c r="C55" s="3">
        <v>44651</v>
      </c>
      <c r="D55" t="s">
        <v>78</v>
      </c>
      <c r="E55">
        <v>51110054</v>
      </c>
      <c r="F55" t="s">
        <v>257</v>
      </c>
      <c r="G55">
        <v>54</v>
      </c>
      <c r="H55" s="4">
        <f>4300+688</f>
        <v>4988</v>
      </c>
      <c r="I55" s="2" t="s">
        <v>258</v>
      </c>
      <c r="J55" s="3">
        <v>44655</v>
      </c>
      <c r="K55" s="3">
        <v>44652</v>
      </c>
    </row>
    <row r="56" spans="1:11" x14ac:dyDescent="0.3">
      <c r="A56">
        <v>2022</v>
      </c>
      <c r="B56" s="3">
        <v>44562</v>
      </c>
      <c r="C56" s="3">
        <v>44651</v>
      </c>
      <c r="D56" t="s">
        <v>78</v>
      </c>
      <c r="E56">
        <v>51110055</v>
      </c>
      <c r="F56" t="s">
        <v>257</v>
      </c>
      <c r="G56">
        <v>55</v>
      </c>
      <c r="H56" s="4">
        <f>4300+688</f>
        <v>4988</v>
      </c>
      <c r="I56" s="2" t="s">
        <v>258</v>
      </c>
      <c r="J56" s="3">
        <v>44655</v>
      </c>
      <c r="K56" s="3">
        <v>44652</v>
      </c>
    </row>
    <row r="57" spans="1:11" x14ac:dyDescent="0.3">
      <c r="A57">
        <v>2022</v>
      </c>
      <c r="B57" s="3">
        <v>44562</v>
      </c>
      <c r="C57" s="3">
        <v>44651</v>
      </c>
      <c r="D57" t="s">
        <v>78</v>
      </c>
      <c r="E57">
        <v>51110056</v>
      </c>
      <c r="F57" t="s">
        <v>257</v>
      </c>
      <c r="G57">
        <v>56</v>
      </c>
      <c r="H57" s="4">
        <f>4300+688</f>
        <v>4988</v>
      </c>
      <c r="I57" s="2" t="s">
        <v>258</v>
      </c>
      <c r="J57" s="3">
        <v>44655</v>
      </c>
      <c r="K57" s="3">
        <v>44652</v>
      </c>
    </row>
    <row r="58" spans="1:11" x14ac:dyDescent="0.3">
      <c r="A58">
        <v>2022</v>
      </c>
      <c r="B58" s="3">
        <v>44562</v>
      </c>
      <c r="C58" s="3">
        <v>44651</v>
      </c>
      <c r="D58" t="s">
        <v>79</v>
      </c>
      <c r="E58">
        <v>51110057</v>
      </c>
      <c r="F58" t="s">
        <v>257</v>
      </c>
      <c r="G58">
        <v>57</v>
      </c>
      <c r="H58" s="4">
        <f>4210+673.6</f>
        <v>4883.6000000000004</v>
      </c>
      <c r="I58" s="2" t="s">
        <v>258</v>
      </c>
      <c r="J58" s="3">
        <v>44655</v>
      </c>
      <c r="K58" s="3">
        <v>44652</v>
      </c>
    </row>
    <row r="59" spans="1:11" x14ac:dyDescent="0.3">
      <c r="A59">
        <v>2022</v>
      </c>
      <c r="B59" s="3">
        <v>44562</v>
      </c>
      <c r="C59" s="3">
        <v>44651</v>
      </c>
      <c r="D59" t="s">
        <v>80</v>
      </c>
      <c r="E59">
        <v>51110058</v>
      </c>
      <c r="F59" t="s">
        <v>257</v>
      </c>
      <c r="G59">
        <v>58</v>
      </c>
      <c r="H59" s="4">
        <f>3535+565.6</f>
        <v>4100.6000000000004</v>
      </c>
      <c r="I59" s="2" t="s">
        <v>258</v>
      </c>
      <c r="J59" s="3">
        <v>44655</v>
      </c>
      <c r="K59" s="3">
        <v>44652</v>
      </c>
    </row>
    <row r="60" spans="1:11" x14ac:dyDescent="0.3">
      <c r="A60">
        <v>2022</v>
      </c>
      <c r="B60" s="3">
        <v>44562</v>
      </c>
      <c r="C60" s="3">
        <v>44651</v>
      </c>
      <c r="D60" t="s">
        <v>81</v>
      </c>
      <c r="E60">
        <v>51110059</v>
      </c>
      <c r="F60" t="s">
        <v>257</v>
      </c>
      <c r="G60">
        <v>59</v>
      </c>
      <c r="H60" s="4">
        <f>4500+720</f>
        <v>5220</v>
      </c>
      <c r="I60" s="2" t="s">
        <v>258</v>
      </c>
      <c r="J60" s="3">
        <v>44655</v>
      </c>
      <c r="K60" s="3">
        <v>44652</v>
      </c>
    </row>
    <row r="61" spans="1:11" x14ac:dyDescent="0.3">
      <c r="A61">
        <v>2022</v>
      </c>
      <c r="B61" s="3">
        <v>44562</v>
      </c>
      <c r="C61" s="3">
        <v>44651</v>
      </c>
      <c r="D61" t="s">
        <v>82</v>
      </c>
      <c r="E61">
        <v>51110061</v>
      </c>
      <c r="F61" t="s">
        <v>257</v>
      </c>
      <c r="G61">
        <v>61</v>
      </c>
      <c r="H61" s="4">
        <f>3435+549.6</f>
        <v>3984.6</v>
      </c>
      <c r="I61" s="2" t="s">
        <v>258</v>
      </c>
      <c r="J61" s="3">
        <v>44655</v>
      </c>
      <c r="K61" s="3">
        <v>44652</v>
      </c>
    </row>
    <row r="62" spans="1:11" x14ac:dyDescent="0.3">
      <c r="A62">
        <v>2022</v>
      </c>
      <c r="B62" s="3">
        <v>44562</v>
      </c>
      <c r="C62" s="3">
        <v>44651</v>
      </c>
      <c r="D62" t="s">
        <v>82</v>
      </c>
      <c r="E62">
        <v>51110062</v>
      </c>
      <c r="F62" t="s">
        <v>257</v>
      </c>
      <c r="G62">
        <v>62</v>
      </c>
      <c r="H62" s="4">
        <v>0</v>
      </c>
      <c r="I62" s="2" t="s">
        <v>258</v>
      </c>
      <c r="J62" s="3">
        <v>44655</v>
      </c>
      <c r="K62" s="3">
        <v>44652</v>
      </c>
    </row>
    <row r="63" spans="1:11" x14ac:dyDescent="0.3">
      <c r="A63">
        <v>2022</v>
      </c>
      <c r="B63" s="3">
        <v>44562</v>
      </c>
      <c r="C63" s="3">
        <v>44651</v>
      </c>
      <c r="D63" t="s">
        <v>82</v>
      </c>
      <c r="E63">
        <v>51110063</v>
      </c>
      <c r="F63" t="s">
        <v>257</v>
      </c>
      <c r="G63">
        <v>63</v>
      </c>
      <c r="H63" s="4">
        <v>0</v>
      </c>
      <c r="I63" s="2" t="s">
        <v>258</v>
      </c>
      <c r="J63" s="3">
        <v>44655</v>
      </c>
      <c r="K63" s="3">
        <v>44652</v>
      </c>
    </row>
    <row r="64" spans="1:11" x14ac:dyDescent="0.3">
      <c r="A64">
        <v>2022</v>
      </c>
      <c r="B64" s="3">
        <v>44562</v>
      </c>
      <c r="C64" s="3">
        <v>44651</v>
      </c>
      <c r="D64" t="s">
        <v>82</v>
      </c>
      <c r="E64">
        <v>51110064</v>
      </c>
      <c r="F64" t="s">
        <v>257</v>
      </c>
      <c r="G64">
        <v>64</v>
      </c>
      <c r="H64" s="4">
        <v>0</v>
      </c>
      <c r="I64" s="2" t="s">
        <v>258</v>
      </c>
      <c r="J64" s="3">
        <v>44655</v>
      </c>
      <c r="K64" s="3">
        <v>44652</v>
      </c>
    </row>
    <row r="65" spans="1:11" x14ac:dyDescent="0.3">
      <c r="A65">
        <v>2022</v>
      </c>
      <c r="B65" s="3">
        <v>44562</v>
      </c>
      <c r="C65" s="3">
        <v>44651</v>
      </c>
      <c r="D65" t="s">
        <v>83</v>
      </c>
      <c r="E65">
        <v>51110065</v>
      </c>
      <c r="F65" t="s">
        <v>257</v>
      </c>
      <c r="G65">
        <v>65</v>
      </c>
      <c r="H65" s="4">
        <f>3200+512</f>
        <v>3712</v>
      </c>
      <c r="I65" s="2" t="s">
        <v>258</v>
      </c>
      <c r="J65" s="3">
        <v>44655</v>
      </c>
      <c r="K65" s="3">
        <v>44652</v>
      </c>
    </row>
    <row r="66" spans="1:11" x14ac:dyDescent="0.3">
      <c r="A66">
        <v>2022</v>
      </c>
      <c r="B66" s="3">
        <v>44562</v>
      </c>
      <c r="C66" s="3">
        <v>44651</v>
      </c>
      <c r="D66" t="s">
        <v>84</v>
      </c>
      <c r="E66">
        <v>51110068</v>
      </c>
      <c r="F66" t="s">
        <v>257</v>
      </c>
      <c r="G66">
        <v>68</v>
      </c>
      <c r="H66" s="4">
        <f t="shared" ref="H66:H73" si="1">480+76.8</f>
        <v>556.79999999999995</v>
      </c>
      <c r="I66" s="2" t="s">
        <v>258</v>
      </c>
      <c r="J66" s="3">
        <v>44655</v>
      </c>
      <c r="K66" s="3">
        <v>44652</v>
      </c>
    </row>
    <row r="67" spans="1:11" x14ac:dyDescent="0.3">
      <c r="A67">
        <v>2022</v>
      </c>
      <c r="B67" s="3">
        <v>44562</v>
      </c>
      <c r="C67" s="3">
        <v>44651</v>
      </c>
      <c r="D67" t="s">
        <v>85</v>
      </c>
      <c r="E67">
        <v>51110069</v>
      </c>
      <c r="F67" t="s">
        <v>257</v>
      </c>
      <c r="G67">
        <v>69</v>
      </c>
      <c r="H67" s="4">
        <f t="shared" si="1"/>
        <v>556.79999999999995</v>
      </c>
      <c r="I67" s="2" t="s">
        <v>258</v>
      </c>
      <c r="J67" s="3">
        <v>44655</v>
      </c>
      <c r="K67" s="3">
        <v>44652</v>
      </c>
    </row>
    <row r="68" spans="1:11" x14ac:dyDescent="0.3">
      <c r="A68">
        <v>2022</v>
      </c>
      <c r="B68" s="3">
        <v>44562</v>
      </c>
      <c r="C68" s="3">
        <v>44651</v>
      </c>
      <c r="D68" t="s">
        <v>86</v>
      </c>
      <c r="E68">
        <v>51110070</v>
      </c>
      <c r="F68" t="s">
        <v>257</v>
      </c>
      <c r="G68">
        <v>70</v>
      </c>
      <c r="H68" s="4">
        <f t="shared" si="1"/>
        <v>556.79999999999995</v>
      </c>
      <c r="I68" s="2" t="s">
        <v>258</v>
      </c>
      <c r="J68" s="3">
        <v>44655</v>
      </c>
      <c r="K68" s="3">
        <v>44652</v>
      </c>
    </row>
    <row r="69" spans="1:11" x14ac:dyDescent="0.3">
      <c r="A69">
        <v>2022</v>
      </c>
      <c r="B69" s="3">
        <v>44562</v>
      </c>
      <c r="C69" s="3">
        <v>44651</v>
      </c>
      <c r="D69" t="s">
        <v>87</v>
      </c>
      <c r="E69">
        <v>51110071</v>
      </c>
      <c r="F69" t="s">
        <v>257</v>
      </c>
      <c r="G69">
        <v>71</v>
      </c>
      <c r="H69" s="4">
        <f t="shared" si="1"/>
        <v>556.79999999999995</v>
      </c>
      <c r="I69" s="2" t="s">
        <v>258</v>
      </c>
      <c r="J69" s="3">
        <v>44655</v>
      </c>
      <c r="K69" s="3">
        <v>44652</v>
      </c>
    </row>
    <row r="70" spans="1:11" x14ac:dyDescent="0.3">
      <c r="A70">
        <v>2022</v>
      </c>
      <c r="B70" s="3">
        <v>44562</v>
      </c>
      <c r="C70" s="3">
        <v>44651</v>
      </c>
      <c r="D70" t="s">
        <v>88</v>
      </c>
      <c r="E70">
        <v>51110072</v>
      </c>
      <c r="F70" t="s">
        <v>257</v>
      </c>
      <c r="G70">
        <v>72</v>
      </c>
      <c r="H70" s="4">
        <f t="shared" si="1"/>
        <v>556.79999999999995</v>
      </c>
      <c r="I70" s="2" t="s">
        <v>258</v>
      </c>
      <c r="J70" s="3">
        <v>44655</v>
      </c>
      <c r="K70" s="3">
        <v>44652</v>
      </c>
    </row>
    <row r="71" spans="1:11" x14ac:dyDescent="0.3">
      <c r="A71">
        <v>2022</v>
      </c>
      <c r="B71" s="3">
        <v>44562</v>
      </c>
      <c r="C71" s="3">
        <v>44651</v>
      </c>
      <c r="D71" t="s">
        <v>89</v>
      </c>
      <c r="E71">
        <v>51110073</v>
      </c>
      <c r="F71" t="s">
        <v>257</v>
      </c>
      <c r="G71">
        <v>73</v>
      </c>
      <c r="H71" s="4">
        <f t="shared" si="1"/>
        <v>556.79999999999995</v>
      </c>
      <c r="I71" s="2" t="s">
        <v>258</v>
      </c>
      <c r="J71" s="3">
        <v>44655</v>
      </c>
      <c r="K71" s="3">
        <v>44652</v>
      </c>
    </row>
    <row r="72" spans="1:11" x14ac:dyDescent="0.3">
      <c r="A72">
        <v>2022</v>
      </c>
      <c r="B72" s="3">
        <v>44562</v>
      </c>
      <c r="C72" s="3">
        <v>44651</v>
      </c>
      <c r="D72" t="s">
        <v>90</v>
      </c>
      <c r="E72">
        <v>51110074</v>
      </c>
      <c r="F72" t="s">
        <v>257</v>
      </c>
      <c r="G72">
        <v>74</v>
      </c>
      <c r="H72" s="4">
        <f t="shared" si="1"/>
        <v>556.79999999999995</v>
      </c>
      <c r="I72" s="2" t="s">
        <v>258</v>
      </c>
      <c r="J72" s="3">
        <v>44655</v>
      </c>
      <c r="K72" s="3">
        <v>44652</v>
      </c>
    </row>
    <row r="73" spans="1:11" x14ac:dyDescent="0.3">
      <c r="A73">
        <v>2022</v>
      </c>
      <c r="B73" s="3">
        <v>44562</v>
      </c>
      <c r="C73" s="3">
        <v>44651</v>
      </c>
      <c r="D73" t="s">
        <v>91</v>
      </c>
      <c r="E73">
        <v>51110075</v>
      </c>
      <c r="F73" t="s">
        <v>257</v>
      </c>
      <c r="G73">
        <v>75</v>
      </c>
      <c r="H73" s="4">
        <f t="shared" si="1"/>
        <v>556.79999999999995</v>
      </c>
      <c r="I73" s="2" t="s">
        <v>258</v>
      </c>
      <c r="J73" s="3">
        <v>44655</v>
      </c>
      <c r="K73" s="3">
        <v>44652</v>
      </c>
    </row>
    <row r="74" spans="1:11" x14ac:dyDescent="0.3">
      <c r="A74">
        <v>2022</v>
      </c>
      <c r="B74" s="3">
        <v>44562</v>
      </c>
      <c r="C74" s="3">
        <v>44651</v>
      </c>
      <c r="D74" t="s">
        <v>92</v>
      </c>
      <c r="E74">
        <v>51110076</v>
      </c>
      <c r="F74" t="s">
        <v>257</v>
      </c>
      <c r="G74">
        <v>76</v>
      </c>
      <c r="H74" s="4">
        <f>1400+224</f>
        <v>1624</v>
      </c>
      <c r="I74" s="2" t="s">
        <v>258</v>
      </c>
      <c r="J74" s="3">
        <v>44655</v>
      </c>
      <c r="K74" s="3">
        <v>44652</v>
      </c>
    </row>
    <row r="75" spans="1:11" x14ac:dyDescent="0.3">
      <c r="A75">
        <v>2022</v>
      </c>
      <c r="B75" s="3">
        <v>44562</v>
      </c>
      <c r="C75" s="3">
        <v>44651</v>
      </c>
      <c r="D75" t="s">
        <v>93</v>
      </c>
      <c r="E75">
        <v>51110077</v>
      </c>
      <c r="F75" t="s">
        <v>257</v>
      </c>
      <c r="G75">
        <v>77</v>
      </c>
      <c r="H75" s="4">
        <f>2510+401.6</f>
        <v>2911.6</v>
      </c>
      <c r="I75" s="2" t="s">
        <v>258</v>
      </c>
      <c r="J75" s="3">
        <v>44655</v>
      </c>
      <c r="K75" s="3">
        <v>44652</v>
      </c>
    </row>
    <row r="76" spans="1:11" x14ac:dyDescent="0.3">
      <c r="A76">
        <v>2022</v>
      </c>
      <c r="B76" s="3">
        <v>44562</v>
      </c>
      <c r="C76" s="3">
        <v>44651</v>
      </c>
      <c r="D76" t="s">
        <v>94</v>
      </c>
      <c r="E76">
        <v>21120078</v>
      </c>
      <c r="F76" t="s">
        <v>257</v>
      </c>
      <c r="G76">
        <v>78</v>
      </c>
      <c r="H76" s="4">
        <f>189</f>
        <v>189</v>
      </c>
      <c r="I76" s="2" t="s">
        <v>258</v>
      </c>
      <c r="J76" s="3">
        <v>44655</v>
      </c>
      <c r="K76" s="3">
        <v>44652</v>
      </c>
    </row>
    <row r="77" spans="1:11" x14ac:dyDescent="0.3">
      <c r="A77">
        <v>2022</v>
      </c>
      <c r="B77" s="3">
        <v>44562</v>
      </c>
      <c r="C77" s="3">
        <v>44651</v>
      </c>
      <c r="D77" t="s">
        <v>95</v>
      </c>
      <c r="E77">
        <v>21120079</v>
      </c>
      <c r="F77" t="s">
        <v>257</v>
      </c>
      <c r="G77">
        <v>79</v>
      </c>
      <c r="H77" s="4">
        <f>228.45+36.55</f>
        <v>265</v>
      </c>
      <c r="I77" s="2" t="s">
        <v>258</v>
      </c>
      <c r="J77" s="3">
        <v>44655</v>
      </c>
      <c r="K77" s="3">
        <v>44652</v>
      </c>
    </row>
    <row r="78" spans="1:11" x14ac:dyDescent="0.3">
      <c r="A78">
        <v>2022</v>
      </c>
      <c r="B78" s="3">
        <v>44562</v>
      </c>
      <c r="C78" s="3">
        <v>44651</v>
      </c>
      <c r="D78" t="s">
        <v>96</v>
      </c>
      <c r="E78">
        <v>51510080</v>
      </c>
      <c r="F78" t="s">
        <v>257</v>
      </c>
      <c r="G78">
        <v>80</v>
      </c>
      <c r="H78" s="4">
        <f>861.21+137.79</f>
        <v>999</v>
      </c>
      <c r="I78" s="2" t="s">
        <v>258</v>
      </c>
      <c r="J78" s="3">
        <v>44655</v>
      </c>
      <c r="K78" s="3">
        <v>44652</v>
      </c>
    </row>
    <row r="79" spans="1:11" x14ac:dyDescent="0.3">
      <c r="A79">
        <v>2022</v>
      </c>
      <c r="B79" s="3">
        <v>44562</v>
      </c>
      <c r="C79" s="3">
        <v>44651</v>
      </c>
      <c r="D79" t="s">
        <v>97</v>
      </c>
      <c r="E79">
        <v>29410081</v>
      </c>
      <c r="F79" t="s">
        <v>257</v>
      </c>
      <c r="G79">
        <v>81</v>
      </c>
      <c r="H79" s="4">
        <f>214.66+34.34</f>
        <v>249</v>
      </c>
      <c r="I79" s="2" t="s">
        <v>258</v>
      </c>
      <c r="J79" s="3">
        <v>44655</v>
      </c>
      <c r="K79" s="3">
        <v>44652</v>
      </c>
    </row>
    <row r="80" spans="1:11" x14ac:dyDescent="0.3">
      <c r="A80">
        <v>2022</v>
      </c>
      <c r="B80" s="3">
        <v>44562</v>
      </c>
      <c r="C80" s="3">
        <v>44651</v>
      </c>
      <c r="D80" t="s">
        <v>98</v>
      </c>
      <c r="E80">
        <v>51110082</v>
      </c>
      <c r="F80" t="s">
        <v>257</v>
      </c>
      <c r="G80">
        <v>82</v>
      </c>
      <c r="H80" s="4">
        <f>480+76.8</f>
        <v>556.79999999999995</v>
      </c>
      <c r="I80" s="2" t="s">
        <v>258</v>
      </c>
      <c r="J80" s="3">
        <v>44655</v>
      </c>
      <c r="K80" s="3">
        <v>44652</v>
      </c>
    </row>
    <row r="81" spans="1:11" x14ac:dyDescent="0.3">
      <c r="A81">
        <v>2022</v>
      </c>
      <c r="B81" s="3">
        <v>44562</v>
      </c>
      <c r="C81" s="3">
        <v>44651</v>
      </c>
      <c r="D81" t="s">
        <v>98</v>
      </c>
      <c r="E81">
        <v>51110083</v>
      </c>
      <c r="F81" t="s">
        <v>257</v>
      </c>
      <c r="G81">
        <v>83</v>
      </c>
      <c r="H81" s="4">
        <f>480+76.8</f>
        <v>556.79999999999995</v>
      </c>
      <c r="I81" s="2" t="s">
        <v>258</v>
      </c>
      <c r="J81" s="3">
        <v>44655</v>
      </c>
      <c r="K81" s="3">
        <v>44652</v>
      </c>
    </row>
    <row r="82" spans="1:11" x14ac:dyDescent="0.3">
      <c r="A82">
        <v>2022</v>
      </c>
      <c r="B82" s="3">
        <v>44562</v>
      </c>
      <c r="C82" s="3">
        <v>44651</v>
      </c>
      <c r="D82" t="s">
        <v>99</v>
      </c>
      <c r="E82">
        <v>21120084</v>
      </c>
      <c r="F82" t="s">
        <v>257</v>
      </c>
      <c r="G82">
        <v>84</v>
      </c>
      <c r="H82" s="4">
        <f>671.55+107.45</f>
        <v>779</v>
      </c>
      <c r="I82" s="2" t="s">
        <v>258</v>
      </c>
      <c r="J82" s="3">
        <v>44655</v>
      </c>
      <c r="K82" s="3">
        <v>44652</v>
      </c>
    </row>
    <row r="83" spans="1:11" x14ac:dyDescent="0.3">
      <c r="A83">
        <v>2022</v>
      </c>
      <c r="B83" s="3">
        <v>44562</v>
      </c>
      <c r="C83" s="3">
        <v>44651</v>
      </c>
      <c r="D83" t="s">
        <v>100</v>
      </c>
      <c r="E83">
        <v>51110085</v>
      </c>
      <c r="F83" t="s">
        <v>257</v>
      </c>
      <c r="G83">
        <v>85</v>
      </c>
      <c r="H83" s="4">
        <f>2475+148.5</f>
        <v>2623.5</v>
      </c>
      <c r="I83" s="2" t="s">
        <v>258</v>
      </c>
      <c r="J83" s="3">
        <v>44655</v>
      </c>
      <c r="K83" s="3">
        <v>44652</v>
      </c>
    </row>
    <row r="84" spans="1:11" x14ac:dyDescent="0.3">
      <c r="A84">
        <v>2022</v>
      </c>
      <c r="B84" s="3">
        <v>44562</v>
      </c>
      <c r="C84" s="3">
        <v>44651</v>
      </c>
      <c r="D84" t="s">
        <v>101</v>
      </c>
      <c r="E84">
        <v>51110086</v>
      </c>
      <c r="F84" t="s">
        <v>257</v>
      </c>
      <c r="G84">
        <v>86</v>
      </c>
      <c r="H84" s="4">
        <f>3155+504.8</f>
        <v>3659.8</v>
      </c>
      <c r="I84" s="2" t="s">
        <v>258</v>
      </c>
      <c r="J84" s="3">
        <v>44655</v>
      </c>
      <c r="K84" s="3">
        <v>44652</v>
      </c>
    </row>
    <row r="85" spans="1:11" x14ac:dyDescent="0.3">
      <c r="A85">
        <v>2022</v>
      </c>
      <c r="B85" s="3">
        <v>44562</v>
      </c>
      <c r="C85" s="3">
        <v>44651</v>
      </c>
      <c r="D85" t="s">
        <v>102</v>
      </c>
      <c r="E85">
        <v>51110087</v>
      </c>
      <c r="F85" t="s">
        <v>257</v>
      </c>
      <c r="G85">
        <v>87</v>
      </c>
      <c r="H85" s="4">
        <f>1865+298.4</f>
        <v>2163.4</v>
      </c>
      <c r="I85" s="2" t="s">
        <v>258</v>
      </c>
      <c r="J85" s="3">
        <v>44655</v>
      </c>
      <c r="K85" s="3">
        <v>44652</v>
      </c>
    </row>
    <row r="86" spans="1:11" x14ac:dyDescent="0.3">
      <c r="A86">
        <v>2022</v>
      </c>
      <c r="B86" s="3">
        <v>44562</v>
      </c>
      <c r="C86" s="3">
        <v>44651</v>
      </c>
      <c r="D86" t="s">
        <v>103</v>
      </c>
      <c r="E86">
        <v>21120088</v>
      </c>
      <c r="F86" t="s">
        <v>257</v>
      </c>
      <c r="G86">
        <v>88</v>
      </c>
      <c r="H86" s="4">
        <f>600+96</f>
        <v>696</v>
      </c>
      <c r="I86" s="2" t="s">
        <v>258</v>
      </c>
      <c r="J86" s="3">
        <v>44655</v>
      </c>
      <c r="K86" s="3">
        <v>44652</v>
      </c>
    </row>
    <row r="87" spans="1:11" x14ac:dyDescent="0.3">
      <c r="A87">
        <v>2022</v>
      </c>
      <c r="B87" s="3">
        <v>44562</v>
      </c>
      <c r="C87" s="3">
        <v>44651</v>
      </c>
      <c r="D87" t="s">
        <v>104</v>
      </c>
      <c r="E87">
        <v>51110089</v>
      </c>
      <c r="F87" t="s">
        <v>257</v>
      </c>
      <c r="G87">
        <v>89</v>
      </c>
      <c r="H87" s="4">
        <f>688.76+110.2</f>
        <v>798.96</v>
      </c>
      <c r="I87" s="2" t="s">
        <v>258</v>
      </c>
      <c r="J87" s="3">
        <v>44655</v>
      </c>
      <c r="K87" s="3">
        <v>44652</v>
      </c>
    </row>
    <row r="88" spans="1:11" x14ac:dyDescent="0.3">
      <c r="A88">
        <v>2022</v>
      </c>
      <c r="B88" s="3">
        <v>44562</v>
      </c>
      <c r="C88" s="3">
        <v>44651</v>
      </c>
      <c r="D88" t="s">
        <v>104</v>
      </c>
      <c r="E88">
        <v>51110090</v>
      </c>
      <c r="F88" t="s">
        <v>257</v>
      </c>
      <c r="G88">
        <v>90</v>
      </c>
      <c r="H88" s="4">
        <f>688.76+110.2</f>
        <v>798.96</v>
      </c>
      <c r="I88" s="2" t="s">
        <v>258</v>
      </c>
      <c r="J88" s="3">
        <v>44655</v>
      </c>
      <c r="K88" s="3">
        <v>44652</v>
      </c>
    </row>
    <row r="89" spans="1:11" x14ac:dyDescent="0.3">
      <c r="A89">
        <v>2022</v>
      </c>
      <c r="B89" s="3">
        <v>44562</v>
      </c>
      <c r="C89" s="3">
        <v>44651</v>
      </c>
      <c r="D89" t="s">
        <v>104</v>
      </c>
      <c r="E89">
        <v>51110091</v>
      </c>
      <c r="F89" t="s">
        <v>257</v>
      </c>
      <c r="G89">
        <v>91</v>
      </c>
      <c r="H89" s="4">
        <f>688.76+110.2</f>
        <v>798.96</v>
      </c>
      <c r="I89" s="2" t="s">
        <v>258</v>
      </c>
      <c r="J89" s="3">
        <v>44655</v>
      </c>
      <c r="K89" s="3">
        <v>44652</v>
      </c>
    </row>
    <row r="90" spans="1:11" x14ac:dyDescent="0.3">
      <c r="A90">
        <v>2022</v>
      </c>
      <c r="B90" s="3">
        <v>44562</v>
      </c>
      <c r="C90" s="3">
        <v>44651</v>
      </c>
      <c r="D90" t="s">
        <v>104</v>
      </c>
      <c r="E90">
        <v>51110092</v>
      </c>
      <c r="F90" t="s">
        <v>257</v>
      </c>
      <c r="G90">
        <v>92</v>
      </c>
      <c r="H90" s="4">
        <f>473.28+75.72</f>
        <v>549</v>
      </c>
      <c r="I90" s="2" t="s">
        <v>258</v>
      </c>
      <c r="J90" s="3">
        <v>44655</v>
      </c>
      <c r="K90" s="3">
        <v>44652</v>
      </c>
    </row>
    <row r="91" spans="1:11" x14ac:dyDescent="0.3">
      <c r="A91">
        <v>2022</v>
      </c>
      <c r="B91" s="3">
        <v>44562</v>
      </c>
      <c r="C91" s="3">
        <v>44651</v>
      </c>
      <c r="D91" t="s">
        <v>105</v>
      </c>
      <c r="E91">
        <v>51110093</v>
      </c>
      <c r="F91" t="s">
        <v>257</v>
      </c>
      <c r="G91">
        <v>93</v>
      </c>
      <c r="H91" s="4">
        <v>0</v>
      </c>
      <c r="I91" s="2" t="s">
        <v>258</v>
      </c>
      <c r="J91" s="3">
        <v>44655</v>
      </c>
      <c r="K91" s="3">
        <v>44652</v>
      </c>
    </row>
    <row r="92" spans="1:11" x14ac:dyDescent="0.3">
      <c r="A92">
        <v>2022</v>
      </c>
      <c r="B92" s="3">
        <v>44562</v>
      </c>
      <c r="C92" s="3">
        <v>44651</v>
      </c>
      <c r="D92" t="s">
        <v>106</v>
      </c>
      <c r="E92">
        <v>51210095</v>
      </c>
      <c r="F92" t="s">
        <v>257</v>
      </c>
      <c r="G92">
        <v>95</v>
      </c>
      <c r="H92" s="4">
        <f>1723.28+275.72</f>
        <v>1999</v>
      </c>
      <c r="I92" s="2" t="s">
        <v>258</v>
      </c>
      <c r="J92" s="3">
        <v>44655</v>
      </c>
      <c r="K92" s="3">
        <v>44652</v>
      </c>
    </row>
    <row r="93" spans="1:11" x14ac:dyDescent="0.3">
      <c r="A93">
        <v>2022</v>
      </c>
      <c r="B93" s="3">
        <v>44562</v>
      </c>
      <c r="C93" s="3">
        <v>44651</v>
      </c>
      <c r="D93" t="s">
        <v>107</v>
      </c>
      <c r="E93">
        <v>21120096</v>
      </c>
      <c r="F93" t="s">
        <v>257</v>
      </c>
      <c r="G93">
        <v>96</v>
      </c>
      <c r="H93" s="4">
        <f>542.24+86.75</f>
        <v>628.99</v>
      </c>
      <c r="I93" s="2" t="s">
        <v>258</v>
      </c>
      <c r="J93" s="3">
        <v>44655</v>
      </c>
      <c r="K93" s="3">
        <v>44652</v>
      </c>
    </row>
    <row r="94" spans="1:11" x14ac:dyDescent="0.3">
      <c r="A94">
        <v>2022</v>
      </c>
      <c r="B94" s="3">
        <v>44562</v>
      </c>
      <c r="C94" s="3">
        <v>44651</v>
      </c>
      <c r="D94" t="s">
        <v>108</v>
      </c>
      <c r="E94">
        <v>51110097</v>
      </c>
      <c r="F94" t="s">
        <v>257</v>
      </c>
      <c r="G94">
        <v>97</v>
      </c>
      <c r="H94" s="4">
        <f>12428.93+1988.62</f>
        <v>14417.55</v>
      </c>
      <c r="I94" s="2" t="s">
        <v>258</v>
      </c>
      <c r="J94" s="3">
        <v>44655</v>
      </c>
      <c r="K94" s="3">
        <v>44652</v>
      </c>
    </row>
    <row r="95" spans="1:11" x14ac:dyDescent="0.3">
      <c r="A95">
        <v>2022</v>
      </c>
      <c r="B95" s="3">
        <v>44562</v>
      </c>
      <c r="C95" s="3">
        <v>44651</v>
      </c>
      <c r="D95" t="s">
        <v>108</v>
      </c>
      <c r="E95">
        <v>51110098</v>
      </c>
      <c r="F95" t="s">
        <v>257</v>
      </c>
      <c r="G95">
        <v>98</v>
      </c>
      <c r="H95" s="4">
        <f>12428.93+1988.62</f>
        <v>14417.55</v>
      </c>
      <c r="I95" s="2" t="s">
        <v>258</v>
      </c>
      <c r="J95" s="3">
        <v>44655</v>
      </c>
      <c r="K95" s="3">
        <v>44652</v>
      </c>
    </row>
    <row r="96" spans="1:11" x14ac:dyDescent="0.3">
      <c r="A96">
        <v>2022</v>
      </c>
      <c r="B96" s="3">
        <v>44562</v>
      </c>
      <c r="C96" s="3">
        <v>44651</v>
      </c>
      <c r="D96" t="s">
        <v>109</v>
      </c>
      <c r="E96">
        <v>51110099</v>
      </c>
      <c r="F96" t="s">
        <v>257</v>
      </c>
      <c r="G96">
        <v>99</v>
      </c>
      <c r="H96" s="4">
        <f>3299</f>
        <v>3299</v>
      </c>
      <c r="I96" s="2" t="s">
        <v>258</v>
      </c>
      <c r="J96" s="3">
        <v>44655</v>
      </c>
      <c r="K96" s="3">
        <v>44652</v>
      </c>
    </row>
    <row r="97" spans="1:11" x14ac:dyDescent="0.3">
      <c r="A97">
        <v>2022</v>
      </c>
      <c r="B97" s="3">
        <v>44562</v>
      </c>
      <c r="C97" s="3">
        <v>44651</v>
      </c>
      <c r="D97" t="s">
        <v>110</v>
      </c>
      <c r="E97">
        <v>21120100</v>
      </c>
      <c r="F97" t="s">
        <v>257</v>
      </c>
      <c r="G97">
        <v>100</v>
      </c>
      <c r="H97" s="4">
        <v>540</v>
      </c>
      <c r="I97" s="2" t="s">
        <v>258</v>
      </c>
      <c r="J97" s="3">
        <v>44655</v>
      </c>
      <c r="K97" s="3">
        <v>44652</v>
      </c>
    </row>
    <row r="98" spans="1:11" x14ac:dyDescent="0.3">
      <c r="A98">
        <v>2022</v>
      </c>
      <c r="B98" s="3">
        <v>44562</v>
      </c>
      <c r="C98" s="3">
        <v>44651</v>
      </c>
      <c r="D98" t="s">
        <v>111</v>
      </c>
      <c r="E98">
        <v>21120101</v>
      </c>
      <c r="F98" t="s">
        <v>257</v>
      </c>
      <c r="G98">
        <v>101</v>
      </c>
      <c r="H98" s="4">
        <f>188.79+30.21</f>
        <v>219</v>
      </c>
      <c r="I98" s="2" t="s">
        <v>258</v>
      </c>
      <c r="J98" s="3">
        <v>44655</v>
      </c>
      <c r="K98" s="3">
        <v>44652</v>
      </c>
    </row>
    <row r="99" spans="1:11" x14ac:dyDescent="0.3">
      <c r="A99">
        <v>2022</v>
      </c>
      <c r="B99" s="3">
        <v>44562</v>
      </c>
      <c r="C99" s="3">
        <v>44651</v>
      </c>
      <c r="D99" t="s">
        <v>112</v>
      </c>
      <c r="E99">
        <v>24610102</v>
      </c>
      <c r="F99" t="s">
        <v>257</v>
      </c>
      <c r="G99">
        <v>102</v>
      </c>
      <c r="H99" s="4">
        <f>73.96+11.84</f>
        <v>85.8</v>
      </c>
      <c r="I99" s="2" t="s">
        <v>258</v>
      </c>
      <c r="J99" s="3">
        <v>44655</v>
      </c>
      <c r="K99" s="3">
        <v>44652</v>
      </c>
    </row>
    <row r="100" spans="1:11" x14ac:dyDescent="0.3">
      <c r="A100">
        <v>2022</v>
      </c>
      <c r="B100" s="3">
        <v>44562</v>
      </c>
      <c r="C100" s="3">
        <v>44651</v>
      </c>
      <c r="D100" t="s">
        <v>113</v>
      </c>
      <c r="E100">
        <v>24610103</v>
      </c>
      <c r="F100" t="s">
        <v>257</v>
      </c>
      <c r="G100">
        <v>103</v>
      </c>
      <c r="H100" s="4">
        <f>374.99+60</f>
        <v>434.99</v>
      </c>
      <c r="I100" s="2" t="s">
        <v>258</v>
      </c>
      <c r="J100" s="3">
        <v>44655</v>
      </c>
      <c r="K100" s="3">
        <v>44652</v>
      </c>
    </row>
    <row r="101" spans="1:11" x14ac:dyDescent="0.3">
      <c r="A101">
        <v>2022</v>
      </c>
      <c r="B101" s="3">
        <v>44562</v>
      </c>
      <c r="C101" s="3">
        <v>44651</v>
      </c>
      <c r="D101" t="s">
        <v>114</v>
      </c>
      <c r="E101">
        <v>21120105</v>
      </c>
      <c r="F101" t="s">
        <v>257</v>
      </c>
      <c r="G101">
        <v>105</v>
      </c>
      <c r="H101" s="4">
        <f>818.1+130.9</f>
        <v>949</v>
      </c>
      <c r="I101" s="2" t="s">
        <v>258</v>
      </c>
      <c r="J101" s="3">
        <v>44655</v>
      </c>
      <c r="K101" s="3">
        <v>44652</v>
      </c>
    </row>
    <row r="102" spans="1:11" x14ac:dyDescent="0.3">
      <c r="A102">
        <v>2022</v>
      </c>
      <c r="B102" s="3">
        <v>44562</v>
      </c>
      <c r="C102" s="3">
        <v>44651</v>
      </c>
      <c r="D102" t="s">
        <v>115</v>
      </c>
      <c r="E102">
        <v>29410106</v>
      </c>
      <c r="F102" t="s">
        <v>257</v>
      </c>
      <c r="G102">
        <v>106</v>
      </c>
      <c r="H102" s="4">
        <f>160+25.6</f>
        <v>185.6</v>
      </c>
      <c r="I102" s="2" t="s">
        <v>258</v>
      </c>
      <c r="J102" s="3">
        <v>44655</v>
      </c>
      <c r="K102" s="3">
        <v>44652</v>
      </c>
    </row>
    <row r="103" spans="1:11" x14ac:dyDescent="0.3">
      <c r="A103">
        <v>2022</v>
      </c>
      <c r="B103" s="3">
        <v>44562</v>
      </c>
      <c r="C103" s="3">
        <v>44651</v>
      </c>
      <c r="D103" t="s">
        <v>116</v>
      </c>
      <c r="E103">
        <v>51510107</v>
      </c>
      <c r="F103" t="s">
        <v>257</v>
      </c>
      <c r="G103">
        <v>107</v>
      </c>
      <c r="H103" s="4">
        <f>343.97+55.03</f>
        <v>399</v>
      </c>
      <c r="I103" s="2" t="s">
        <v>258</v>
      </c>
      <c r="J103" s="3">
        <v>44655</v>
      </c>
      <c r="K103" s="3">
        <v>44652</v>
      </c>
    </row>
    <row r="104" spans="1:11" x14ac:dyDescent="0.3">
      <c r="A104">
        <v>2022</v>
      </c>
      <c r="B104" s="3">
        <v>44562</v>
      </c>
      <c r="C104" s="3">
        <v>44651</v>
      </c>
      <c r="D104" t="s">
        <v>117</v>
      </c>
      <c r="E104">
        <v>51110108</v>
      </c>
      <c r="F104" t="s">
        <v>257</v>
      </c>
      <c r="G104">
        <v>108</v>
      </c>
      <c r="H104" s="4">
        <v>6032</v>
      </c>
      <c r="I104" s="2" t="s">
        <v>258</v>
      </c>
      <c r="J104" s="3">
        <v>44655</v>
      </c>
      <c r="K104" s="3">
        <v>44652</v>
      </c>
    </row>
    <row r="105" spans="1:11" x14ac:dyDescent="0.3">
      <c r="A105">
        <v>2022</v>
      </c>
      <c r="B105" s="3">
        <v>44562</v>
      </c>
      <c r="C105" s="3">
        <v>44651</v>
      </c>
      <c r="D105" t="s">
        <v>118</v>
      </c>
      <c r="E105">
        <v>51910109</v>
      </c>
      <c r="F105" t="s">
        <v>257</v>
      </c>
      <c r="G105">
        <v>109</v>
      </c>
      <c r="H105" s="4">
        <f>17500+2800</f>
        <v>20300</v>
      </c>
      <c r="I105" s="2" t="s">
        <v>258</v>
      </c>
      <c r="J105" s="3">
        <v>44655</v>
      </c>
      <c r="K105" s="3">
        <v>44652</v>
      </c>
    </row>
    <row r="106" spans="1:11" x14ac:dyDescent="0.3">
      <c r="A106">
        <v>2022</v>
      </c>
      <c r="B106" s="3">
        <v>44562</v>
      </c>
      <c r="C106" s="3">
        <v>44651</v>
      </c>
      <c r="D106" t="s">
        <v>119</v>
      </c>
      <c r="E106">
        <v>51910110</v>
      </c>
      <c r="F106" t="s">
        <v>257</v>
      </c>
      <c r="G106">
        <v>110</v>
      </c>
      <c r="H106" s="4">
        <f>8000+1280</f>
        <v>9280</v>
      </c>
      <c r="I106" s="2" t="s">
        <v>258</v>
      </c>
      <c r="J106" s="3">
        <v>44655</v>
      </c>
      <c r="K106" s="3">
        <v>44652</v>
      </c>
    </row>
    <row r="107" spans="1:11" x14ac:dyDescent="0.3">
      <c r="A107">
        <v>2022</v>
      </c>
      <c r="B107" s="3">
        <v>44562</v>
      </c>
      <c r="C107" s="3">
        <v>44651</v>
      </c>
      <c r="D107" t="s">
        <v>120</v>
      </c>
      <c r="E107">
        <v>51910111</v>
      </c>
      <c r="F107" t="s">
        <v>257</v>
      </c>
      <c r="G107">
        <v>111</v>
      </c>
      <c r="H107" s="4">
        <v>8700</v>
      </c>
      <c r="I107" s="2" t="s">
        <v>258</v>
      </c>
      <c r="J107" s="3">
        <v>44655</v>
      </c>
      <c r="K107" s="3">
        <v>44652</v>
      </c>
    </row>
    <row r="108" spans="1:11" x14ac:dyDescent="0.3">
      <c r="A108">
        <v>2022</v>
      </c>
      <c r="B108" s="3">
        <v>44562</v>
      </c>
      <c r="C108" s="3">
        <v>44651</v>
      </c>
      <c r="D108" t="s">
        <v>121</v>
      </c>
      <c r="E108">
        <v>51910112</v>
      </c>
      <c r="F108" t="s">
        <v>257</v>
      </c>
      <c r="G108">
        <v>112</v>
      </c>
      <c r="H108" s="4">
        <f>17500+2800</f>
        <v>20300</v>
      </c>
      <c r="I108" s="2" t="s">
        <v>258</v>
      </c>
      <c r="J108" s="3">
        <v>44655</v>
      </c>
      <c r="K108" s="3">
        <v>44652</v>
      </c>
    </row>
    <row r="109" spans="1:11" x14ac:dyDescent="0.3">
      <c r="A109">
        <v>2022</v>
      </c>
      <c r="B109" s="3">
        <v>44562</v>
      </c>
      <c r="C109" s="3">
        <v>44651</v>
      </c>
      <c r="D109" t="s">
        <v>122</v>
      </c>
      <c r="E109">
        <v>51910113</v>
      </c>
      <c r="F109" t="s">
        <v>257</v>
      </c>
      <c r="G109">
        <v>113</v>
      </c>
      <c r="H109" s="4">
        <v>17516</v>
      </c>
      <c r="I109" s="2" t="s">
        <v>258</v>
      </c>
      <c r="J109" s="3">
        <v>44655</v>
      </c>
      <c r="K109" s="3">
        <v>44652</v>
      </c>
    </row>
    <row r="110" spans="1:11" x14ac:dyDescent="0.3">
      <c r="A110">
        <v>2022</v>
      </c>
      <c r="B110" s="3">
        <v>44562</v>
      </c>
      <c r="C110" s="3">
        <v>44651</v>
      </c>
      <c r="D110" t="s">
        <v>123</v>
      </c>
      <c r="E110">
        <v>51910114</v>
      </c>
      <c r="F110" t="s">
        <v>257</v>
      </c>
      <c r="G110">
        <v>114</v>
      </c>
      <c r="H110" s="4">
        <f>46800+7488</f>
        <v>54288</v>
      </c>
      <c r="I110" s="2" t="s">
        <v>258</v>
      </c>
      <c r="J110" s="3">
        <v>44655</v>
      </c>
      <c r="K110" s="3">
        <v>44652</v>
      </c>
    </row>
    <row r="111" spans="1:11" x14ac:dyDescent="0.3">
      <c r="A111">
        <v>2022</v>
      </c>
      <c r="B111" s="3">
        <v>44562</v>
      </c>
      <c r="C111" s="3">
        <v>44651</v>
      </c>
      <c r="D111" t="s">
        <v>108</v>
      </c>
      <c r="E111">
        <v>51110115</v>
      </c>
      <c r="F111" t="s">
        <v>257</v>
      </c>
      <c r="G111">
        <v>115</v>
      </c>
      <c r="H111" s="4">
        <f>13223+2115.68</f>
        <v>15338.68</v>
      </c>
      <c r="I111" s="2" t="s">
        <v>258</v>
      </c>
      <c r="J111" s="3">
        <v>44655</v>
      </c>
      <c r="K111" s="3">
        <v>44652</v>
      </c>
    </row>
    <row r="112" spans="1:11" x14ac:dyDescent="0.3">
      <c r="A112">
        <v>2022</v>
      </c>
      <c r="B112" s="3">
        <v>44562</v>
      </c>
      <c r="C112" s="3">
        <v>44651</v>
      </c>
      <c r="D112" t="s">
        <v>108</v>
      </c>
      <c r="E112">
        <v>51110116</v>
      </c>
      <c r="F112" t="s">
        <v>257</v>
      </c>
      <c r="G112">
        <v>116</v>
      </c>
      <c r="H112" s="4">
        <f>13223+2115.68</f>
        <v>15338.68</v>
      </c>
      <c r="I112" s="2" t="s">
        <v>258</v>
      </c>
      <c r="J112" s="3">
        <v>44655</v>
      </c>
      <c r="K112" s="3">
        <v>44652</v>
      </c>
    </row>
    <row r="113" spans="1:11" x14ac:dyDescent="0.3">
      <c r="A113">
        <v>2022</v>
      </c>
      <c r="B113" s="3">
        <v>44562</v>
      </c>
      <c r="C113" s="3">
        <v>44651</v>
      </c>
      <c r="D113" t="s">
        <v>124</v>
      </c>
      <c r="E113">
        <v>56410117</v>
      </c>
      <c r="F113" t="s">
        <v>257</v>
      </c>
      <c r="G113">
        <v>117</v>
      </c>
      <c r="H113" s="4">
        <f>5700+912</f>
        <v>6612</v>
      </c>
      <c r="I113" s="2" t="s">
        <v>258</v>
      </c>
      <c r="J113" s="3">
        <v>44655</v>
      </c>
      <c r="K113" s="3">
        <v>44652</v>
      </c>
    </row>
    <row r="114" spans="1:11" x14ac:dyDescent="0.3">
      <c r="A114">
        <v>2022</v>
      </c>
      <c r="B114" s="3">
        <v>44562</v>
      </c>
      <c r="C114" s="3">
        <v>44651</v>
      </c>
      <c r="D114" t="s">
        <v>124</v>
      </c>
      <c r="E114">
        <v>56410118</v>
      </c>
      <c r="F114" t="s">
        <v>257</v>
      </c>
      <c r="G114">
        <v>118</v>
      </c>
      <c r="H114" s="4">
        <f>9000+1440</f>
        <v>10440</v>
      </c>
      <c r="I114" s="2" t="s">
        <v>258</v>
      </c>
      <c r="J114" s="3">
        <v>44655</v>
      </c>
      <c r="K114" s="3">
        <v>44652</v>
      </c>
    </row>
    <row r="115" spans="1:11" x14ac:dyDescent="0.3">
      <c r="A115">
        <v>2022</v>
      </c>
      <c r="B115" s="3">
        <v>44562</v>
      </c>
      <c r="C115" s="3">
        <v>44651</v>
      </c>
      <c r="D115" t="s">
        <v>125</v>
      </c>
      <c r="E115">
        <v>51910119</v>
      </c>
      <c r="F115" t="s">
        <v>257</v>
      </c>
      <c r="G115">
        <v>119</v>
      </c>
      <c r="H115" s="4">
        <f>563.2+3520</f>
        <v>4083.2</v>
      </c>
      <c r="I115" s="2" t="s">
        <v>258</v>
      </c>
      <c r="J115" s="3">
        <v>44655</v>
      </c>
      <c r="K115" s="3">
        <v>44652</v>
      </c>
    </row>
    <row r="116" spans="1:11" x14ac:dyDescent="0.3">
      <c r="A116">
        <v>2022</v>
      </c>
      <c r="B116" s="3">
        <v>44562</v>
      </c>
      <c r="C116" s="3">
        <v>44651</v>
      </c>
      <c r="D116" t="s">
        <v>124</v>
      </c>
      <c r="E116">
        <v>56410120</v>
      </c>
      <c r="F116" t="s">
        <v>257</v>
      </c>
      <c r="G116">
        <v>120</v>
      </c>
      <c r="H116" s="4">
        <f>5700+912</f>
        <v>6612</v>
      </c>
      <c r="I116" s="2" t="s">
        <v>258</v>
      </c>
      <c r="J116" s="3">
        <v>44655</v>
      </c>
      <c r="K116" s="3">
        <v>44652</v>
      </c>
    </row>
    <row r="117" spans="1:11" x14ac:dyDescent="0.3">
      <c r="A117">
        <v>2022</v>
      </c>
      <c r="B117" s="3">
        <v>44562</v>
      </c>
      <c r="C117" s="3">
        <v>44651</v>
      </c>
      <c r="D117" t="s">
        <v>126</v>
      </c>
      <c r="E117">
        <v>51910121</v>
      </c>
      <c r="F117" t="s">
        <v>257</v>
      </c>
      <c r="G117">
        <v>121</v>
      </c>
      <c r="H117" s="4">
        <f>4051.72+648.28</f>
        <v>4700</v>
      </c>
      <c r="I117" s="2" t="s">
        <v>258</v>
      </c>
      <c r="J117" s="3">
        <v>44655</v>
      </c>
      <c r="K117" s="3">
        <v>44652</v>
      </c>
    </row>
    <row r="118" spans="1:11" x14ac:dyDescent="0.3">
      <c r="A118">
        <v>2022</v>
      </c>
      <c r="B118" s="3">
        <v>44562</v>
      </c>
      <c r="C118" s="3">
        <v>44651</v>
      </c>
      <c r="D118" t="s">
        <v>127</v>
      </c>
      <c r="E118">
        <v>24610122</v>
      </c>
      <c r="F118" t="s">
        <v>257</v>
      </c>
      <c r="G118">
        <v>122</v>
      </c>
      <c r="H118" s="4">
        <f>744.82+119.17</f>
        <v>863.99</v>
      </c>
      <c r="I118" s="2" t="s">
        <v>258</v>
      </c>
      <c r="J118" s="3">
        <v>44655</v>
      </c>
      <c r="K118" s="3">
        <v>44652</v>
      </c>
    </row>
    <row r="119" spans="1:11" x14ac:dyDescent="0.3">
      <c r="A119">
        <v>2022</v>
      </c>
      <c r="B119" s="3">
        <v>44562</v>
      </c>
      <c r="C119" s="3">
        <v>44651</v>
      </c>
      <c r="D119" t="s">
        <v>128</v>
      </c>
      <c r="E119">
        <v>24610123</v>
      </c>
      <c r="F119" t="s">
        <v>257</v>
      </c>
      <c r="G119">
        <v>123</v>
      </c>
      <c r="H119" s="4">
        <f>1167.24+186.75</f>
        <v>1353.99</v>
      </c>
      <c r="I119" s="2" t="s">
        <v>258</v>
      </c>
      <c r="J119" s="3">
        <v>44655</v>
      </c>
      <c r="K119" s="3">
        <v>44652</v>
      </c>
    </row>
    <row r="120" spans="1:11" x14ac:dyDescent="0.3">
      <c r="A120">
        <v>2022</v>
      </c>
      <c r="B120" s="3">
        <v>44562</v>
      </c>
      <c r="C120" s="3">
        <v>44651</v>
      </c>
      <c r="D120" t="s">
        <v>129</v>
      </c>
      <c r="E120">
        <v>24610124</v>
      </c>
      <c r="F120" t="s">
        <v>257</v>
      </c>
      <c r="G120">
        <v>124</v>
      </c>
      <c r="H120" s="4">
        <f>2072.4+331.58</f>
        <v>2403.98</v>
      </c>
      <c r="I120" s="2" t="s">
        <v>258</v>
      </c>
      <c r="J120" s="3">
        <v>44655</v>
      </c>
      <c r="K120" s="3">
        <v>44652</v>
      </c>
    </row>
    <row r="121" spans="1:11" x14ac:dyDescent="0.3">
      <c r="A121">
        <v>2022</v>
      </c>
      <c r="B121" s="3">
        <v>44562</v>
      </c>
      <c r="C121" s="3">
        <v>44651</v>
      </c>
      <c r="D121" t="s">
        <v>130</v>
      </c>
      <c r="E121">
        <v>24610125</v>
      </c>
      <c r="F121" t="s">
        <v>257</v>
      </c>
      <c r="G121">
        <v>125</v>
      </c>
      <c r="H121" s="4">
        <f>827.6+132.41</f>
        <v>960.01</v>
      </c>
      <c r="I121" s="2" t="s">
        <v>258</v>
      </c>
      <c r="J121" s="3">
        <v>44655</v>
      </c>
      <c r="K121" s="3">
        <v>44652</v>
      </c>
    </row>
    <row r="122" spans="1:11" x14ac:dyDescent="0.3">
      <c r="A122">
        <v>2022</v>
      </c>
      <c r="B122" s="3">
        <v>44562</v>
      </c>
      <c r="C122" s="3">
        <v>44651</v>
      </c>
      <c r="D122" t="s">
        <v>131</v>
      </c>
      <c r="E122">
        <v>21120127</v>
      </c>
      <c r="F122" t="s">
        <v>257</v>
      </c>
      <c r="G122">
        <v>127</v>
      </c>
      <c r="H122" s="4">
        <f t="shared" ref="H122:H127" si="2">195+31.2</f>
        <v>226.2</v>
      </c>
      <c r="I122" s="2" t="s">
        <v>258</v>
      </c>
      <c r="J122" s="3">
        <v>44655</v>
      </c>
      <c r="K122" s="3">
        <v>44652</v>
      </c>
    </row>
    <row r="123" spans="1:11" x14ac:dyDescent="0.3">
      <c r="A123">
        <v>2022</v>
      </c>
      <c r="B123" s="3">
        <v>44562</v>
      </c>
      <c r="C123" s="3">
        <v>44651</v>
      </c>
      <c r="D123" t="s">
        <v>131</v>
      </c>
      <c r="E123">
        <v>21120128</v>
      </c>
      <c r="F123" t="s">
        <v>257</v>
      </c>
      <c r="G123">
        <v>128</v>
      </c>
      <c r="H123" s="4">
        <f t="shared" si="2"/>
        <v>226.2</v>
      </c>
      <c r="I123" s="2" t="s">
        <v>258</v>
      </c>
      <c r="J123" s="3">
        <v>44655</v>
      </c>
      <c r="K123" s="3">
        <v>44652</v>
      </c>
    </row>
    <row r="124" spans="1:11" x14ac:dyDescent="0.3">
      <c r="A124">
        <v>2022</v>
      </c>
      <c r="B124" s="3">
        <v>44562</v>
      </c>
      <c r="C124" s="3">
        <v>44651</v>
      </c>
      <c r="D124" t="s">
        <v>131</v>
      </c>
      <c r="E124">
        <v>21120129</v>
      </c>
      <c r="F124" t="s">
        <v>257</v>
      </c>
      <c r="G124">
        <v>129</v>
      </c>
      <c r="H124" s="4">
        <f t="shared" si="2"/>
        <v>226.2</v>
      </c>
      <c r="I124" s="2" t="s">
        <v>258</v>
      </c>
      <c r="J124" s="3">
        <v>44655</v>
      </c>
      <c r="K124" s="3">
        <v>44652</v>
      </c>
    </row>
    <row r="125" spans="1:11" x14ac:dyDescent="0.3">
      <c r="A125">
        <v>2022</v>
      </c>
      <c r="B125" s="3">
        <v>44562</v>
      </c>
      <c r="C125" s="3">
        <v>44651</v>
      </c>
      <c r="D125" t="s">
        <v>131</v>
      </c>
      <c r="E125">
        <v>21120130</v>
      </c>
      <c r="F125" t="s">
        <v>257</v>
      </c>
      <c r="G125">
        <v>130</v>
      </c>
      <c r="H125" s="4">
        <f t="shared" si="2"/>
        <v>226.2</v>
      </c>
      <c r="I125" s="2" t="s">
        <v>258</v>
      </c>
      <c r="J125" s="3">
        <v>44655</v>
      </c>
      <c r="K125" s="3">
        <v>44652</v>
      </c>
    </row>
    <row r="126" spans="1:11" x14ac:dyDescent="0.3">
      <c r="A126">
        <v>2022</v>
      </c>
      <c r="B126" s="3">
        <v>44562</v>
      </c>
      <c r="C126" s="3">
        <v>44651</v>
      </c>
      <c r="D126" t="s">
        <v>131</v>
      </c>
      <c r="E126">
        <v>21120131</v>
      </c>
      <c r="F126" t="s">
        <v>257</v>
      </c>
      <c r="G126">
        <v>131</v>
      </c>
      <c r="H126" s="4">
        <f t="shared" si="2"/>
        <v>226.2</v>
      </c>
      <c r="I126" s="2" t="s">
        <v>258</v>
      </c>
      <c r="J126" s="3">
        <v>44655</v>
      </c>
      <c r="K126" s="3">
        <v>44652</v>
      </c>
    </row>
    <row r="127" spans="1:11" x14ac:dyDescent="0.3">
      <c r="A127">
        <v>2022</v>
      </c>
      <c r="B127" s="3">
        <v>44562</v>
      </c>
      <c r="C127" s="3">
        <v>44651</v>
      </c>
      <c r="D127" t="s">
        <v>131</v>
      </c>
      <c r="E127">
        <v>21120132</v>
      </c>
      <c r="F127" t="s">
        <v>257</v>
      </c>
      <c r="G127">
        <v>132</v>
      </c>
      <c r="H127" s="4">
        <f t="shared" si="2"/>
        <v>226.2</v>
      </c>
      <c r="I127" s="2" t="s">
        <v>258</v>
      </c>
      <c r="J127" s="3">
        <v>44655</v>
      </c>
      <c r="K127" s="3">
        <v>44652</v>
      </c>
    </row>
    <row r="128" spans="1:11" x14ac:dyDescent="0.3">
      <c r="A128">
        <v>2022</v>
      </c>
      <c r="B128" s="3">
        <v>44562</v>
      </c>
      <c r="C128" s="3">
        <v>44651</v>
      </c>
      <c r="D128" t="s">
        <v>132</v>
      </c>
      <c r="E128">
        <v>21120133</v>
      </c>
      <c r="F128" t="s">
        <v>257</v>
      </c>
      <c r="G128">
        <v>133</v>
      </c>
      <c r="H128" s="4">
        <f>320+51.2</f>
        <v>371.2</v>
      </c>
      <c r="I128" s="2" t="s">
        <v>258</v>
      </c>
      <c r="J128" s="3">
        <v>44655</v>
      </c>
      <c r="K128" s="3">
        <v>44652</v>
      </c>
    </row>
    <row r="129" spans="1:11" x14ac:dyDescent="0.3">
      <c r="A129">
        <v>2022</v>
      </c>
      <c r="B129" s="3">
        <v>44562</v>
      </c>
      <c r="C129" s="3">
        <v>44651</v>
      </c>
      <c r="D129" t="s">
        <v>132</v>
      </c>
      <c r="E129">
        <v>21120134</v>
      </c>
      <c r="F129" t="s">
        <v>257</v>
      </c>
      <c r="G129">
        <v>134</v>
      </c>
      <c r="H129" s="4">
        <f>320+51.2</f>
        <v>371.2</v>
      </c>
      <c r="I129" s="2" t="s">
        <v>258</v>
      </c>
      <c r="J129" s="3">
        <v>44655</v>
      </c>
      <c r="K129" s="3">
        <v>44652</v>
      </c>
    </row>
    <row r="130" spans="1:11" x14ac:dyDescent="0.3">
      <c r="A130">
        <v>2022</v>
      </c>
      <c r="B130" s="3">
        <v>44562</v>
      </c>
      <c r="C130" s="3">
        <v>44651</v>
      </c>
      <c r="D130" t="s">
        <v>132</v>
      </c>
      <c r="E130">
        <v>21120135</v>
      </c>
      <c r="F130" t="s">
        <v>257</v>
      </c>
      <c r="G130">
        <v>135</v>
      </c>
      <c r="H130" s="4">
        <f>320+51.2</f>
        <v>371.2</v>
      </c>
      <c r="I130" s="2" t="s">
        <v>258</v>
      </c>
      <c r="J130" s="3">
        <v>44655</v>
      </c>
      <c r="K130" s="3">
        <v>44652</v>
      </c>
    </row>
    <row r="131" spans="1:11" x14ac:dyDescent="0.3">
      <c r="A131">
        <v>2022</v>
      </c>
      <c r="B131" s="3">
        <v>44562</v>
      </c>
      <c r="C131" s="3">
        <v>44651</v>
      </c>
      <c r="D131" t="s">
        <v>133</v>
      </c>
      <c r="E131">
        <v>51910136</v>
      </c>
      <c r="F131" t="s">
        <v>257</v>
      </c>
      <c r="G131">
        <v>136</v>
      </c>
      <c r="H131" s="4">
        <f>999</f>
        <v>999</v>
      </c>
      <c r="I131" s="2" t="s">
        <v>258</v>
      </c>
      <c r="J131" s="3">
        <v>44655</v>
      </c>
      <c r="K131" s="3">
        <v>44652</v>
      </c>
    </row>
    <row r="132" spans="1:11" x14ac:dyDescent="0.3">
      <c r="A132">
        <v>2022</v>
      </c>
      <c r="B132" s="3">
        <v>44562</v>
      </c>
      <c r="C132" s="3">
        <v>44651</v>
      </c>
      <c r="D132" t="s">
        <v>134</v>
      </c>
      <c r="E132">
        <v>51910137</v>
      </c>
      <c r="F132" t="s">
        <v>257</v>
      </c>
      <c r="G132">
        <v>137</v>
      </c>
      <c r="H132" s="4">
        <f>4976.81+796.28</f>
        <v>5773.09</v>
      </c>
      <c r="I132" s="2" t="s">
        <v>258</v>
      </c>
      <c r="J132" s="3">
        <v>44655</v>
      </c>
      <c r="K132" s="3">
        <v>44652</v>
      </c>
    </row>
    <row r="133" spans="1:11" x14ac:dyDescent="0.3">
      <c r="A133">
        <v>2022</v>
      </c>
      <c r="B133" s="3">
        <v>44562</v>
      </c>
      <c r="C133" s="3">
        <v>44651</v>
      </c>
      <c r="D133" t="s">
        <v>135</v>
      </c>
      <c r="E133">
        <v>51510139</v>
      </c>
      <c r="F133" t="s">
        <v>257</v>
      </c>
      <c r="G133">
        <v>139</v>
      </c>
      <c r="H133" s="4">
        <v>0</v>
      </c>
      <c r="I133" s="2" t="s">
        <v>258</v>
      </c>
      <c r="J133" s="3">
        <v>44655</v>
      </c>
      <c r="K133" s="3">
        <v>44652</v>
      </c>
    </row>
    <row r="134" spans="1:11" x14ac:dyDescent="0.3">
      <c r="A134">
        <v>2022</v>
      </c>
      <c r="B134" s="3">
        <v>44562</v>
      </c>
      <c r="C134" s="3">
        <v>44651</v>
      </c>
      <c r="D134" t="s">
        <v>136</v>
      </c>
      <c r="E134">
        <v>21120140</v>
      </c>
      <c r="F134" t="s">
        <v>257</v>
      </c>
      <c r="G134">
        <v>140</v>
      </c>
      <c r="H134" s="4">
        <v>329</v>
      </c>
      <c r="I134" s="2" t="s">
        <v>258</v>
      </c>
      <c r="J134" s="3">
        <v>44655</v>
      </c>
      <c r="K134" s="3">
        <v>44652</v>
      </c>
    </row>
    <row r="135" spans="1:11" x14ac:dyDescent="0.3">
      <c r="A135">
        <v>2022</v>
      </c>
      <c r="B135" s="3">
        <v>44562</v>
      </c>
      <c r="C135" s="3">
        <v>44651</v>
      </c>
      <c r="D135" t="s">
        <v>137</v>
      </c>
      <c r="E135">
        <v>51110141</v>
      </c>
      <c r="F135" t="s">
        <v>257</v>
      </c>
      <c r="G135">
        <v>141</v>
      </c>
      <c r="H135" s="4">
        <v>0</v>
      </c>
      <c r="I135" s="2" t="s">
        <v>258</v>
      </c>
      <c r="J135" s="3">
        <v>44655</v>
      </c>
      <c r="K135" s="3">
        <v>44652</v>
      </c>
    </row>
    <row r="136" spans="1:11" x14ac:dyDescent="0.3">
      <c r="A136">
        <v>2022</v>
      </c>
      <c r="B136" s="3">
        <v>44562</v>
      </c>
      <c r="C136" s="3">
        <v>44651</v>
      </c>
      <c r="D136" t="s">
        <v>138</v>
      </c>
      <c r="E136">
        <v>51510142</v>
      </c>
      <c r="F136" t="s">
        <v>257</v>
      </c>
      <c r="G136">
        <v>142</v>
      </c>
      <c r="H136" s="4">
        <f>8619.83+1379.17</f>
        <v>9999</v>
      </c>
      <c r="I136" s="2" t="s">
        <v>258</v>
      </c>
      <c r="J136" s="3">
        <v>44655</v>
      </c>
      <c r="K136" s="3">
        <v>44652</v>
      </c>
    </row>
    <row r="137" spans="1:11" x14ac:dyDescent="0.3">
      <c r="A137">
        <v>2022</v>
      </c>
      <c r="B137" s="3">
        <v>44562</v>
      </c>
      <c r="C137" s="3">
        <v>44651</v>
      </c>
      <c r="D137" t="s">
        <v>135</v>
      </c>
      <c r="E137">
        <v>51510143</v>
      </c>
      <c r="F137" t="s">
        <v>257</v>
      </c>
      <c r="G137">
        <v>143</v>
      </c>
      <c r="H137" s="4">
        <v>10999</v>
      </c>
      <c r="I137" s="2" t="s">
        <v>258</v>
      </c>
      <c r="J137" s="3">
        <v>44655</v>
      </c>
      <c r="K137" s="3">
        <v>44652</v>
      </c>
    </row>
    <row r="138" spans="1:11" x14ac:dyDescent="0.3">
      <c r="A138">
        <v>2022</v>
      </c>
      <c r="B138" s="3">
        <v>44562</v>
      </c>
      <c r="C138" s="3">
        <v>44651</v>
      </c>
      <c r="D138" t="s">
        <v>115</v>
      </c>
      <c r="E138">
        <v>29410144</v>
      </c>
      <c r="F138" t="s">
        <v>257</v>
      </c>
      <c r="G138">
        <v>144</v>
      </c>
      <c r="H138" s="4">
        <v>183.2</v>
      </c>
      <c r="I138" s="2" t="s">
        <v>258</v>
      </c>
      <c r="J138" s="3">
        <v>44655</v>
      </c>
      <c r="K138" s="3">
        <v>44652</v>
      </c>
    </row>
    <row r="139" spans="1:11" x14ac:dyDescent="0.3">
      <c r="A139">
        <v>2022</v>
      </c>
      <c r="B139" s="3">
        <v>44562</v>
      </c>
      <c r="C139" s="3">
        <v>44651</v>
      </c>
      <c r="D139" t="s">
        <v>139</v>
      </c>
      <c r="E139">
        <v>51510145</v>
      </c>
      <c r="F139" t="s">
        <v>257</v>
      </c>
      <c r="G139">
        <v>145</v>
      </c>
      <c r="H139" s="4">
        <f>1109</f>
        <v>1109</v>
      </c>
      <c r="I139" s="2" t="s">
        <v>258</v>
      </c>
      <c r="J139" s="3">
        <v>44655</v>
      </c>
      <c r="K139" s="3">
        <v>44652</v>
      </c>
    </row>
    <row r="140" spans="1:11" x14ac:dyDescent="0.3">
      <c r="A140">
        <v>2022</v>
      </c>
      <c r="B140" s="3">
        <v>44562</v>
      </c>
      <c r="C140" s="3">
        <v>44651</v>
      </c>
      <c r="D140" t="s">
        <v>140</v>
      </c>
      <c r="E140">
        <v>51910147</v>
      </c>
      <c r="F140" t="s">
        <v>257</v>
      </c>
      <c r="G140">
        <v>147</v>
      </c>
      <c r="H140" s="4">
        <f>1119.83+179.17</f>
        <v>1299</v>
      </c>
      <c r="I140" s="2" t="s">
        <v>258</v>
      </c>
      <c r="J140" s="3">
        <v>44655</v>
      </c>
      <c r="K140" s="3">
        <v>44652</v>
      </c>
    </row>
    <row r="141" spans="1:11" x14ac:dyDescent="0.3">
      <c r="A141">
        <v>2022</v>
      </c>
      <c r="B141" s="3">
        <v>44562</v>
      </c>
      <c r="C141" s="3">
        <v>44651</v>
      </c>
      <c r="D141" t="s">
        <v>114</v>
      </c>
      <c r="E141">
        <v>21120148</v>
      </c>
      <c r="F141" t="s">
        <v>257</v>
      </c>
      <c r="G141">
        <v>148</v>
      </c>
      <c r="H141" s="4">
        <f>387.07+61.93</f>
        <v>449</v>
      </c>
      <c r="I141" s="2" t="s">
        <v>258</v>
      </c>
      <c r="J141" s="3">
        <v>44655</v>
      </c>
      <c r="K141" s="3">
        <v>44652</v>
      </c>
    </row>
    <row r="142" spans="1:11" x14ac:dyDescent="0.3">
      <c r="A142">
        <v>2022</v>
      </c>
      <c r="B142" s="3">
        <v>44562</v>
      </c>
      <c r="C142" s="3">
        <v>44651</v>
      </c>
      <c r="D142" t="s">
        <v>141</v>
      </c>
      <c r="E142">
        <v>29410150</v>
      </c>
      <c r="F142" t="s">
        <v>257</v>
      </c>
      <c r="G142">
        <v>150</v>
      </c>
      <c r="H142" s="4">
        <v>0</v>
      </c>
      <c r="I142" s="2" t="s">
        <v>258</v>
      </c>
      <c r="J142" s="3">
        <v>44655</v>
      </c>
      <c r="K142" s="3">
        <v>44652</v>
      </c>
    </row>
    <row r="143" spans="1:11" x14ac:dyDescent="0.3">
      <c r="A143">
        <v>2022</v>
      </c>
      <c r="B143" s="3">
        <v>44562</v>
      </c>
      <c r="C143" s="3">
        <v>44651</v>
      </c>
      <c r="D143" t="s">
        <v>142</v>
      </c>
      <c r="E143">
        <v>51910151</v>
      </c>
      <c r="F143" t="s">
        <v>257</v>
      </c>
      <c r="G143">
        <v>151</v>
      </c>
      <c r="H143" s="4">
        <f>3920+627.2</f>
        <v>4547.2</v>
      </c>
      <c r="I143" s="2" t="s">
        <v>258</v>
      </c>
      <c r="J143" s="3">
        <v>44655</v>
      </c>
      <c r="K143" s="3">
        <v>44652</v>
      </c>
    </row>
    <row r="144" spans="1:11" x14ac:dyDescent="0.3">
      <c r="A144">
        <v>2022</v>
      </c>
      <c r="B144" s="3">
        <v>44562</v>
      </c>
      <c r="C144" s="3">
        <v>44651</v>
      </c>
      <c r="D144" t="s">
        <v>143</v>
      </c>
      <c r="E144">
        <v>52110153</v>
      </c>
      <c r="F144" t="s">
        <v>257</v>
      </c>
      <c r="G144">
        <v>153</v>
      </c>
      <c r="H144" s="4">
        <f>450</f>
        <v>450</v>
      </c>
      <c r="I144" s="2" t="s">
        <v>258</v>
      </c>
      <c r="J144" s="3">
        <v>44655</v>
      </c>
      <c r="K144" s="3">
        <v>44652</v>
      </c>
    </row>
    <row r="145" spans="1:11" x14ac:dyDescent="0.3">
      <c r="A145">
        <v>2022</v>
      </c>
      <c r="B145" s="3">
        <v>44562</v>
      </c>
      <c r="C145" s="3">
        <v>44651</v>
      </c>
      <c r="D145" t="s">
        <v>63</v>
      </c>
      <c r="E145">
        <v>51510156</v>
      </c>
      <c r="F145" t="s">
        <v>257</v>
      </c>
      <c r="G145">
        <v>156</v>
      </c>
      <c r="H145" s="4">
        <v>0.01</v>
      </c>
      <c r="I145" s="2" t="s">
        <v>258</v>
      </c>
      <c r="J145" s="3">
        <v>44655</v>
      </c>
      <c r="K145" s="3">
        <v>44652</v>
      </c>
    </row>
    <row r="146" spans="1:11" x14ac:dyDescent="0.3">
      <c r="A146">
        <v>2022</v>
      </c>
      <c r="B146" s="3">
        <v>44562</v>
      </c>
      <c r="C146" s="3">
        <v>44651</v>
      </c>
      <c r="D146" t="s">
        <v>144</v>
      </c>
      <c r="E146">
        <v>21120158</v>
      </c>
      <c r="F146" t="s">
        <v>257</v>
      </c>
      <c r="G146">
        <v>158</v>
      </c>
      <c r="H146" s="4">
        <v>468</v>
      </c>
      <c r="I146" s="2" t="s">
        <v>258</v>
      </c>
      <c r="J146" s="3">
        <v>44655</v>
      </c>
      <c r="K146" s="3">
        <v>44652</v>
      </c>
    </row>
    <row r="147" spans="1:11" x14ac:dyDescent="0.3">
      <c r="A147">
        <v>2022</v>
      </c>
      <c r="B147" s="3">
        <v>44562</v>
      </c>
      <c r="C147" s="3">
        <v>44651</v>
      </c>
      <c r="D147" t="s">
        <v>145</v>
      </c>
      <c r="E147">
        <v>22310160</v>
      </c>
      <c r="F147" t="s">
        <v>257</v>
      </c>
      <c r="G147">
        <v>160</v>
      </c>
      <c r="H147" s="4">
        <v>0</v>
      </c>
      <c r="I147" s="2" t="s">
        <v>258</v>
      </c>
      <c r="J147" s="3">
        <v>44655</v>
      </c>
      <c r="K147" s="3">
        <v>44652</v>
      </c>
    </row>
    <row r="148" spans="1:11" x14ac:dyDescent="0.3">
      <c r="A148">
        <v>2022</v>
      </c>
      <c r="B148" s="3">
        <v>44562</v>
      </c>
      <c r="C148" s="3">
        <v>44651</v>
      </c>
      <c r="D148" t="s">
        <v>146</v>
      </c>
      <c r="E148">
        <v>51210161</v>
      </c>
      <c r="F148" t="s">
        <v>257</v>
      </c>
      <c r="G148">
        <v>161</v>
      </c>
      <c r="H148" s="4">
        <v>0</v>
      </c>
      <c r="I148" s="2" t="s">
        <v>258</v>
      </c>
      <c r="J148" s="3">
        <v>44655</v>
      </c>
      <c r="K148" s="3">
        <v>44652</v>
      </c>
    </row>
    <row r="149" spans="1:11" x14ac:dyDescent="0.3">
      <c r="A149">
        <v>2022</v>
      </c>
      <c r="B149" s="3">
        <v>44562</v>
      </c>
      <c r="C149" s="3">
        <v>44651</v>
      </c>
      <c r="D149" t="s">
        <v>147</v>
      </c>
      <c r="E149">
        <v>29410163</v>
      </c>
      <c r="F149" t="s">
        <v>257</v>
      </c>
      <c r="G149">
        <v>163</v>
      </c>
      <c r="H149" s="4">
        <v>0</v>
      </c>
      <c r="I149" s="2" t="s">
        <v>258</v>
      </c>
      <c r="J149" s="3">
        <v>44655</v>
      </c>
      <c r="K149" s="3">
        <v>44652</v>
      </c>
    </row>
    <row r="150" spans="1:11" x14ac:dyDescent="0.3">
      <c r="A150">
        <v>2022</v>
      </c>
      <c r="B150" s="3">
        <v>44562</v>
      </c>
      <c r="C150" s="3">
        <v>44651</v>
      </c>
      <c r="D150" t="s">
        <v>148</v>
      </c>
      <c r="E150">
        <v>24610167</v>
      </c>
      <c r="F150" t="s">
        <v>257</v>
      </c>
      <c r="G150">
        <v>167</v>
      </c>
      <c r="H150" s="4">
        <v>0</v>
      </c>
      <c r="I150" s="2" t="s">
        <v>258</v>
      </c>
      <c r="J150" s="3">
        <v>44655</v>
      </c>
      <c r="K150" s="3">
        <v>44652</v>
      </c>
    </row>
    <row r="151" spans="1:11" x14ac:dyDescent="0.3">
      <c r="A151">
        <v>2022</v>
      </c>
      <c r="B151" s="3">
        <v>44562</v>
      </c>
      <c r="C151" s="3">
        <v>44651</v>
      </c>
      <c r="D151" t="s">
        <v>149</v>
      </c>
      <c r="E151">
        <v>51110168</v>
      </c>
      <c r="F151" t="s">
        <v>257</v>
      </c>
      <c r="G151">
        <v>168</v>
      </c>
      <c r="H151" s="4">
        <v>0</v>
      </c>
      <c r="I151" s="2" t="s">
        <v>258</v>
      </c>
      <c r="J151" s="3">
        <v>44655</v>
      </c>
      <c r="K151" s="3">
        <v>44652</v>
      </c>
    </row>
    <row r="152" spans="1:11" x14ac:dyDescent="0.3">
      <c r="A152">
        <v>2022</v>
      </c>
      <c r="B152" s="3">
        <v>44562</v>
      </c>
      <c r="C152" s="3">
        <v>44651</v>
      </c>
      <c r="D152" t="s">
        <v>150</v>
      </c>
      <c r="E152">
        <v>51310169</v>
      </c>
      <c r="F152" t="s">
        <v>257</v>
      </c>
      <c r="G152">
        <v>169</v>
      </c>
      <c r="H152" s="4">
        <v>0</v>
      </c>
      <c r="I152" s="2" t="s">
        <v>258</v>
      </c>
      <c r="J152" s="3">
        <v>44655</v>
      </c>
      <c r="K152" s="3">
        <v>44652</v>
      </c>
    </row>
    <row r="153" spans="1:11" x14ac:dyDescent="0.3">
      <c r="A153">
        <v>2022</v>
      </c>
      <c r="B153" s="3">
        <v>44562</v>
      </c>
      <c r="C153" s="3">
        <v>44651</v>
      </c>
      <c r="D153" t="s">
        <v>151</v>
      </c>
      <c r="E153">
        <v>51310170</v>
      </c>
      <c r="F153" t="s">
        <v>257</v>
      </c>
      <c r="G153">
        <v>170</v>
      </c>
      <c r="H153" s="4">
        <v>0</v>
      </c>
      <c r="I153" s="2" t="s">
        <v>258</v>
      </c>
      <c r="J153" s="3">
        <v>44655</v>
      </c>
      <c r="K153" s="3">
        <v>44652</v>
      </c>
    </row>
    <row r="154" spans="1:11" x14ac:dyDescent="0.3">
      <c r="A154">
        <v>2022</v>
      </c>
      <c r="B154" s="3">
        <v>44562</v>
      </c>
      <c r="C154" s="3">
        <v>44651</v>
      </c>
      <c r="D154" t="s">
        <v>152</v>
      </c>
      <c r="E154">
        <v>51110171</v>
      </c>
      <c r="F154" t="s">
        <v>257</v>
      </c>
      <c r="G154">
        <v>171</v>
      </c>
      <c r="H154" s="4">
        <v>0</v>
      </c>
      <c r="I154" s="2" t="s">
        <v>258</v>
      </c>
      <c r="J154" s="3">
        <v>44655</v>
      </c>
      <c r="K154" s="3">
        <v>44652</v>
      </c>
    </row>
    <row r="155" spans="1:11" x14ac:dyDescent="0.3">
      <c r="A155">
        <v>2022</v>
      </c>
      <c r="B155" s="3">
        <v>44562</v>
      </c>
      <c r="C155" s="3">
        <v>44651</v>
      </c>
      <c r="D155" t="s">
        <v>152</v>
      </c>
      <c r="E155">
        <v>51110172</v>
      </c>
      <c r="F155" t="s">
        <v>257</v>
      </c>
      <c r="G155">
        <v>172</v>
      </c>
      <c r="H155" s="4">
        <v>0</v>
      </c>
      <c r="I155" s="2" t="s">
        <v>258</v>
      </c>
      <c r="J155" s="3">
        <v>44655</v>
      </c>
      <c r="K155" s="3">
        <v>44652</v>
      </c>
    </row>
    <row r="156" spans="1:11" x14ac:dyDescent="0.3">
      <c r="A156">
        <v>2022</v>
      </c>
      <c r="B156" s="3">
        <v>44562</v>
      </c>
      <c r="C156" s="3">
        <v>44651</v>
      </c>
      <c r="D156" t="s">
        <v>152</v>
      </c>
      <c r="E156">
        <v>51110173</v>
      </c>
      <c r="F156" t="s">
        <v>257</v>
      </c>
      <c r="G156">
        <v>173</v>
      </c>
      <c r="H156" s="4">
        <v>0</v>
      </c>
      <c r="I156" s="2" t="s">
        <v>258</v>
      </c>
      <c r="J156" s="3">
        <v>44655</v>
      </c>
      <c r="K156" s="3">
        <v>44652</v>
      </c>
    </row>
    <row r="157" spans="1:11" x14ac:dyDescent="0.3">
      <c r="A157">
        <v>2022</v>
      </c>
      <c r="B157" s="3">
        <v>44562</v>
      </c>
      <c r="C157" s="3">
        <v>44651</v>
      </c>
      <c r="D157" t="s">
        <v>152</v>
      </c>
      <c r="E157">
        <v>51110177</v>
      </c>
      <c r="F157" t="s">
        <v>257</v>
      </c>
      <c r="G157">
        <v>177</v>
      </c>
      <c r="H157" s="4">
        <v>0</v>
      </c>
      <c r="I157" s="2" t="s">
        <v>258</v>
      </c>
      <c r="J157" s="3">
        <v>44655</v>
      </c>
      <c r="K157" s="3">
        <v>44652</v>
      </c>
    </row>
    <row r="158" spans="1:11" x14ac:dyDescent="0.3">
      <c r="A158">
        <v>2022</v>
      </c>
      <c r="B158" s="3">
        <v>44562</v>
      </c>
      <c r="C158" s="3">
        <v>44651</v>
      </c>
      <c r="D158" t="s">
        <v>153</v>
      </c>
      <c r="E158">
        <v>29410179</v>
      </c>
      <c r="F158" t="s">
        <v>257</v>
      </c>
      <c r="G158">
        <v>179</v>
      </c>
      <c r="H158" s="4">
        <v>219.24</v>
      </c>
      <c r="I158" s="2" t="s">
        <v>258</v>
      </c>
      <c r="J158" s="3">
        <v>44655</v>
      </c>
      <c r="K158" s="3">
        <v>44652</v>
      </c>
    </row>
    <row r="159" spans="1:11" x14ac:dyDescent="0.3">
      <c r="A159">
        <v>2022</v>
      </c>
      <c r="B159" s="3">
        <v>44562</v>
      </c>
      <c r="C159" s="3">
        <v>44651</v>
      </c>
      <c r="D159" t="s">
        <v>123</v>
      </c>
      <c r="E159">
        <v>51910180</v>
      </c>
      <c r="F159" t="s">
        <v>257</v>
      </c>
      <c r="G159">
        <v>180</v>
      </c>
      <c r="H159" s="4">
        <v>3393</v>
      </c>
      <c r="I159" s="2" t="s">
        <v>258</v>
      </c>
      <c r="J159" s="3">
        <v>44655</v>
      </c>
      <c r="K159" s="3">
        <v>44652</v>
      </c>
    </row>
    <row r="160" spans="1:11" x14ac:dyDescent="0.3">
      <c r="A160">
        <v>2022</v>
      </c>
      <c r="B160" s="3">
        <v>44562</v>
      </c>
      <c r="C160" s="3">
        <v>44651</v>
      </c>
      <c r="D160" t="s">
        <v>123</v>
      </c>
      <c r="E160">
        <v>51910181</v>
      </c>
      <c r="F160" t="s">
        <v>257</v>
      </c>
      <c r="G160">
        <v>181</v>
      </c>
      <c r="H160" s="4">
        <v>3393</v>
      </c>
      <c r="I160" s="2" t="s">
        <v>258</v>
      </c>
      <c r="J160" s="3">
        <v>44655</v>
      </c>
      <c r="K160" s="3">
        <v>44652</v>
      </c>
    </row>
    <row r="161" spans="1:11" x14ac:dyDescent="0.3">
      <c r="A161">
        <v>2022</v>
      </c>
      <c r="B161" s="3">
        <v>44562</v>
      </c>
      <c r="C161" s="3">
        <v>44651</v>
      </c>
      <c r="D161" t="s">
        <v>154</v>
      </c>
      <c r="E161">
        <v>51110182</v>
      </c>
      <c r="F161" t="s">
        <v>257</v>
      </c>
      <c r="G161">
        <v>182</v>
      </c>
      <c r="H161" s="4">
        <v>0</v>
      </c>
      <c r="I161" s="2" t="s">
        <v>258</v>
      </c>
      <c r="J161" s="3">
        <v>44655</v>
      </c>
      <c r="K161" s="3">
        <v>44652</v>
      </c>
    </row>
    <row r="162" spans="1:11" x14ac:dyDescent="0.3">
      <c r="A162">
        <v>2022</v>
      </c>
      <c r="B162" s="3">
        <v>44562</v>
      </c>
      <c r="C162" s="3">
        <v>44651</v>
      </c>
      <c r="D162" t="s">
        <v>155</v>
      </c>
      <c r="E162">
        <v>51110183</v>
      </c>
      <c r="F162" t="s">
        <v>257</v>
      </c>
      <c r="G162">
        <v>183</v>
      </c>
      <c r="H162" s="4">
        <v>0</v>
      </c>
      <c r="I162" s="2" t="s">
        <v>258</v>
      </c>
      <c r="J162" s="3">
        <v>44655</v>
      </c>
      <c r="K162" s="3">
        <v>44652</v>
      </c>
    </row>
    <row r="163" spans="1:11" x14ac:dyDescent="0.3">
      <c r="A163">
        <v>2022</v>
      </c>
      <c r="B163" s="3">
        <v>44562</v>
      </c>
      <c r="C163" s="3">
        <v>44651</v>
      </c>
      <c r="D163" t="s">
        <v>156</v>
      </c>
      <c r="E163">
        <v>21120187</v>
      </c>
      <c r="F163" t="s">
        <v>257</v>
      </c>
      <c r="G163">
        <v>187</v>
      </c>
      <c r="H163" s="4">
        <v>0</v>
      </c>
      <c r="I163" s="2" t="s">
        <v>258</v>
      </c>
      <c r="J163" s="3">
        <v>44655</v>
      </c>
      <c r="K163" s="3">
        <v>44652</v>
      </c>
    </row>
    <row r="164" spans="1:11" x14ac:dyDescent="0.3">
      <c r="A164">
        <v>2022</v>
      </c>
      <c r="B164" s="3">
        <v>44562</v>
      </c>
      <c r="C164" s="3">
        <v>44651</v>
      </c>
      <c r="D164" t="s">
        <v>157</v>
      </c>
      <c r="E164">
        <v>24610188</v>
      </c>
      <c r="F164" t="s">
        <v>257</v>
      </c>
      <c r="G164">
        <v>188</v>
      </c>
      <c r="H164" s="4">
        <v>0</v>
      </c>
      <c r="I164" s="2" t="s">
        <v>258</v>
      </c>
      <c r="J164" s="3">
        <v>44655</v>
      </c>
      <c r="K164" s="3">
        <v>44652</v>
      </c>
    </row>
    <row r="165" spans="1:11" x14ac:dyDescent="0.3">
      <c r="A165">
        <v>2022</v>
      </c>
      <c r="B165" s="3">
        <v>44562</v>
      </c>
      <c r="C165" s="3">
        <v>44651</v>
      </c>
      <c r="D165" t="s">
        <v>158</v>
      </c>
      <c r="E165">
        <v>51110193</v>
      </c>
      <c r="F165" t="s">
        <v>257</v>
      </c>
      <c r="G165">
        <v>193</v>
      </c>
      <c r="H165" s="4">
        <v>0</v>
      </c>
      <c r="I165" s="2" t="s">
        <v>258</v>
      </c>
      <c r="J165" s="3">
        <v>44655</v>
      </c>
      <c r="K165" s="3">
        <v>44652</v>
      </c>
    </row>
    <row r="166" spans="1:11" x14ac:dyDescent="0.3">
      <c r="A166">
        <v>2022</v>
      </c>
      <c r="B166" s="3">
        <v>44562</v>
      </c>
      <c r="C166" s="3">
        <v>44651</v>
      </c>
      <c r="D166" t="s">
        <v>159</v>
      </c>
      <c r="E166">
        <v>21120195</v>
      </c>
      <c r="F166" t="s">
        <v>257</v>
      </c>
      <c r="G166">
        <v>195</v>
      </c>
      <c r="H166" s="4">
        <v>0</v>
      </c>
      <c r="I166" s="2" t="s">
        <v>258</v>
      </c>
      <c r="J166" s="3">
        <v>44655</v>
      </c>
      <c r="K166" s="3">
        <v>44652</v>
      </c>
    </row>
    <row r="167" spans="1:11" x14ac:dyDescent="0.3">
      <c r="A167">
        <v>2022</v>
      </c>
      <c r="B167" s="3">
        <v>44562</v>
      </c>
      <c r="C167" s="3">
        <v>44651</v>
      </c>
      <c r="D167" t="s">
        <v>160</v>
      </c>
      <c r="E167">
        <v>51110196</v>
      </c>
      <c r="F167" t="s">
        <v>257</v>
      </c>
      <c r="G167">
        <v>196</v>
      </c>
      <c r="H167" s="4">
        <v>0</v>
      </c>
      <c r="I167" s="2" t="s">
        <v>258</v>
      </c>
      <c r="J167" s="3">
        <v>44655</v>
      </c>
      <c r="K167" s="3">
        <v>44652</v>
      </c>
    </row>
    <row r="168" spans="1:11" x14ac:dyDescent="0.3">
      <c r="A168">
        <v>2022</v>
      </c>
      <c r="B168" s="3">
        <v>44562</v>
      </c>
      <c r="C168" s="3">
        <v>44651</v>
      </c>
      <c r="D168" t="s">
        <v>140</v>
      </c>
      <c r="E168">
        <v>51910197</v>
      </c>
      <c r="F168" t="s">
        <v>257</v>
      </c>
      <c r="G168">
        <v>197</v>
      </c>
      <c r="H168" s="4">
        <f>818.97+131.03</f>
        <v>950</v>
      </c>
      <c r="I168" s="2" t="s">
        <v>258</v>
      </c>
      <c r="J168" s="3">
        <v>44655</v>
      </c>
      <c r="K168" s="3">
        <v>44652</v>
      </c>
    </row>
    <row r="169" spans="1:11" x14ac:dyDescent="0.3">
      <c r="A169">
        <v>2022</v>
      </c>
      <c r="B169" s="3">
        <v>44562</v>
      </c>
      <c r="C169" s="3">
        <v>44651</v>
      </c>
      <c r="D169" t="s">
        <v>161</v>
      </c>
      <c r="E169">
        <v>51110200</v>
      </c>
      <c r="F169" t="s">
        <v>257</v>
      </c>
      <c r="G169">
        <v>200</v>
      </c>
      <c r="H169" s="4">
        <v>1635.79</v>
      </c>
      <c r="I169" s="2" t="s">
        <v>258</v>
      </c>
      <c r="J169" s="3">
        <v>44655</v>
      </c>
      <c r="K169" s="3">
        <v>44652</v>
      </c>
    </row>
    <row r="170" spans="1:11" x14ac:dyDescent="0.3">
      <c r="A170">
        <v>2022</v>
      </c>
      <c r="B170" s="3">
        <v>44562</v>
      </c>
      <c r="C170" s="3">
        <v>44651</v>
      </c>
      <c r="D170" t="s">
        <v>161</v>
      </c>
      <c r="E170">
        <v>51110201</v>
      </c>
      <c r="F170" t="s">
        <v>257</v>
      </c>
      <c r="G170">
        <v>201</v>
      </c>
      <c r="H170" s="4">
        <v>1635.79</v>
      </c>
      <c r="I170" s="2" t="s">
        <v>258</v>
      </c>
      <c r="J170" s="3">
        <v>44655</v>
      </c>
      <c r="K170" s="3">
        <v>44652</v>
      </c>
    </row>
    <row r="171" spans="1:11" x14ac:dyDescent="0.3">
      <c r="A171">
        <v>2022</v>
      </c>
      <c r="B171" s="3">
        <v>44562</v>
      </c>
      <c r="C171" s="3">
        <v>44651</v>
      </c>
      <c r="D171" t="s">
        <v>161</v>
      </c>
      <c r="E171">
        <v>51110202</v>
      </c>
      <c r="F171" t="s">
        <v>257</v>
      </c>
      <c r="G171">
        <v>202</v>
      </c>
      <c r="H171" s="4">
        <v>1635.79</v>
      </c>
      <c r="I171" s="2" t="s">
        <v>258</v>
      </c>
      <c r="J171" s="3">
        <v>44655</v>
      </c>
      <c r="K171" s="3">
        <v>44652</v>
      </c>
    </row>
    <row r="172" spans="1:11" x14ac:dyDescent="0.3">
      <c r="A172">
        <v>2022</v>
      </c>
      <c r="B172" s="3">
        <v>44562</v>
      </c>
      <c r="C172" s="3">
        <v>44651</v>
      </c>
      <c r="D172" t="s">
        <v>161</v>
      </c>
      <c r="E172">
        <v>51110203</v>
      </c>
      <c r="F172" t="s">
        <v>257</v>
      </c>
      <c r="G172">
        <v>203</v>
      </c>
      <c r="H172" s="4">
        <v>1635.79</v>
      </c>
      <c r="I172" s="2" t="s">
        <v>258</v>
      </c>
      <c r="J172" s="3">
        <v>44655</v>
      </c>
      <c r="K172" s="3">
        <v>44652</v>
      </c>
    </row>
    <row r="173" spans="1:11" x14ac:dyDescent="0.3">
      <c r="A173">
        <v>2022</v>
      </c>
      <c r="B173" s="3">
        <v>44562</v>
      </c>
      <c r="C173" s="3">
        <v>44651</v>
      </c>
      <c r="D173" t="s">
        <v>161</v>
      </c>
      <c r="E173">
        <v>51110205</v>
      </c>
      <c r="F173" t="s">
        <v>257</v>
      </c>
      <c r="G173">
        <v>205</v>
      </c>
      <c r="H173" s="4">
        <v>1635.79</v>
      </c>
      <c r="I173" s="2" t="s">
        <v>258</v>
      </c>
      <c r="J173" s="3">
        <v>44655</v>
      </c>
      <c r="K173" s="3">
        <v>44652</v>
      </c>
    </row>
    <row r="174" spans="1:11" x14ac:dyDescent="0.3">
      <c r="A174">
        <v>2022</v>
      </c>
      <c r="B174" s="3">
        <v>44562</v>
      </c>
      <c r="C174" s="3">
        <v>44651</v>
      </c>
      <c r="D174" t="s">
        <v>161</v>
      </c>
      <c r="E174">
        <v>51110206</v>
      </c>
      <c r="F174" t="s">
        <v>257</v>
      </c>
      <c r="G174">
        <v>206</v>
      </c>
      <c r="H174" s="4">
        <v>1635.79</v>
      </c>
      <c r="I174" s="2" t="s">
        <v>258</v>
      </c>
      <c r="J174" s="3">
        <v>44655</v>
      </c>
      <c r="K174" s="3">
        <v>44652</v>
      </c>
    </row>
    <row r="175" spans="1:11" x14ac:dyDescent="0.3">
      <c r="A175">
        <v>2022</v>
      </c>
      <c r="B175" s="3">
        <v>44562</v>
      </c>
      <c r="C175" s="3">
        <v>44651</v>
      </c>
      <c r="D175" t="s">
        <v>162</v>
      </c>
      <c r="E175">
        <v>21120208</v>
      </c>
      <c r="F175" t="s">
        <v>257</v>
      </c>
      <c r="G175">
        <v>208</v>
      </c>
      <c r="H175" s="4">
        <v>0</v>
      </c>
      <c r="I175" s="2" t="s">
        <v>258</v>
      </c>
      <c r="J175" s="3">
        <v>44655</v>
      </c>
      <c r="K175" s="3">
        <v>44652</v>
      </c>
    </row>
    <row r="176" spans="1:11" x14ac:dyDescent="0.3">
      <c r="A176">
        <v>2022</v>
      </c>
      <c r="B176" s="3">
        <v>44562</v>
      </c>
      <c r="C176" s="3">
        <v>44651</v>
      </c>
      <c r="D176" t="s">
        <v>123</v>
      </c>
      <c r="E176">
        <v>51910210</v>
      </c>
      <c r="F176" t="s">
        <v>257</v>
      </c>
      <c r="G176">
        <v>210</v>
      </c>
      <c r="H176" s="4">
        <v>3393</v>
      </c>
      <c r="I176" s="2" t="s">
        <v>258</v>
      </c>
      <c r="J176" s="3">
        <v>44655</v>
      </c>
      <c r="K176" s="3">
        <v>44652</v>
      </c>
    </row>
    <row r="177" spans="1:11" x14ac:dyDescent="0.3">
      <c r="A177">
        <v>2022</v>
      </c>
      <c r="B177" s="3">
        <v>44562</v>
      </c>
      <c r="C177" s="3">
        <v>44651</v>
      </c>
      <c r="D177" t="s">
        <v>142</v>
      </c>
      <c r="E177">
        <v>51910211</v>
      </c>
      <c r="F177" t="s">
        <v>257</v>
      </c>
      <c r="G177">
        <v>211</v>
      </c>
      <c r="H177" s="4">
        <v>1136.8</v>
      </c>
      <c r="I177" s="2" t="s">
        <v>258</v>
      </c>
      <c r="J177" s="3">
        <v>44655</v>
      </c>
      <c r="K177" s="3">
        <v>44652</v>
      </c>
    </row>
    <row r="178" spans="1:11" x14ac:dyDescent="0.3">
      <c r="A178">
        <v>2022</v>
      </c>
      <c r="B178" s="3">
        <v>44562</v>
      </c>
      <c r="C178" s="3">
        <v>44651</v>
      </c>
      <c r="D178" t="s">
        <v>142</v>
      </c>
      <c r="E178">
        <v>51910212</v>
      </c>
      <c r="F178" t="s">
        <v>257</v>
      </c>
      <c r="G178">
        <v>212</v>
      </c>
      <c r="H178" s="4">
        <v>1136.8</v>
      </c>
      <c r="I178" s="2" t="s">
        <v>258</v>
      </c>
      <c r="J178" s="3">
        <v>44655</v>
      </c>
      <c r="K178" s="3">
        <v>44652</v>
      </c>
    </row>
    <row r="179" spans="1:11" x14ac:dyDescent="0.3">
      <c r="A179">
        <v>2022</v>
      </c>
      <c r="B179" s="3">
        <v>44562</v>
      </c>
      <c r="C179" s="3">
        <v>44651</v>
      </c>
      <c r="D179" t="s">
        <v>142</v>
      </c>
      <c r="E179">
        <v>51910213</v>
      </c>
      <c r="F179" t="s">
        <v>257</v>
      </c>
      <c r="G179">
        <v>213</v>
      </c>
      <c r="H179" s="4">
        <v>1136.8</v>
      </c>
      <c r="I179" s="2" t="s">
        <v>258</v>
      </c>
      <c r="J179" s="3">
        <v>44655</v>
      </c>
      <c r="K179" s="3">
        <v>44652</v>
      </c>
    </row>
    <row r="180" spans="1:11" x14ac:dyDescent="0.3">
      <c r="A180">
        <v>2022</v>
      </c>
      <c r="B180" s="3">
        <v>44562</v>
      </c>
      <c r="C180" s="3">
        <v>44651</v>
      </c>
      <c r="D180" t="s">
        <v>163</v>
      </c>
      <c r="E180">
        <v>22310214</v>
      </c>
      <c r="F180" t="s">
        <v>257</v>
      </c>
      <c r="G180">
        <v>214</v>
      </c>
      <c r="H180" s="4">
        <v>0</v>
      </c>
      <c r="I180" s="2" t="s">
        <v>258</v>
      </c>
      <c r="J180" s="3">
        <v>44655</v>
      </c>
      <c r="K180" s="3">
        <v>44652</v>
      </c>
    </row>
    <row r="181" spans="1:11" x14ac:dyDescent="0.3">
      <c r="A181">
        <v>2022</v>
      </c>
      <c r="B181" s="3">
        <v>44562</v>
      </c>
      <c r="C181" s="3">
        <v>44651</v>
      </c>
      <c r="D181" t="s">
        <v>164</v>
      </c>
      <c r="E181">
        <v>21120215</v>
      </c>
      <c r="F181" t="s">
        <v>257</v>
      </c>
      <c r="G181">
        <v>215</v>
      </c>
      <c r="H181" s="4">
        <v>0</v>
      </c>
      <c r="I181" s="2" t="s">
        <v>258</v>
      </c>
      <c r="J181" s="3">
        <v>44655</v>
      </c>
      <c r="K181" s="3">
        <v>44652</v>
      </c>
    </row>
    <row r="182" spans="1:11" x14ac:dyDescent="0.3">
      <c r="A182">
        <v>2022</v>
      </c>
      <c r="B182" s="3">
        <v>44562</v>
      </c>
      <c r="C182" s="3">
        <v>44651</v>
      </c>
      <c r="D182" t="s">
        <v>165</v>
      </c>
      <c r="E182">
        <v>24810218</v>
      </c>
      <c r="F182" t="s">
        <v>257</v>
      </c>
      <c r="G182">
        <v>218</v>
      </c>
      <c r="H182" s="4">
        <v>1827</v>
      </c>
      <c r="I182" s="2" t="s">
        <v>258</v>
      </c>
      <c r="J182" s="3">
        <v>44655</v>
      </c>
      <c r="K182" s="3">
        <v>44652</v>
      </c>
    </row>
    <row r="183" spans="1:11" x14ac:dyDescent="0.3">
      <c r="A183">
        <v>2022</v>
      </c>
      <c r="B183" s="3">
        <v>44562</v>
      </c>
      <c r="C183" s="3">
        <v>44651</v>
      </c>
      <c r="D183" t="s">
        <v>166</v>
      </c>
      <c r="E183">
        <v>51510219</v>
      </c>
      <c r="F183" t="s">
        <v>257</v>
      </c>
      <c r="G183">
        <v>219</v>
      </c>
      <c r="H183" s="4">
        <v>110.2</v>
      </c>
      <c r="I183" s="2" t="s">
        <v>258</v>
      </c>
      <c r="J183" s="3">
        <v>44655</v>
      </c>
      <c r="K183" s="3">
        <v>44652</v>
      </c>
    </row>
    <row r="184" spans="1:11" x14ac:dyDescent="0.3">
      <c r="A184">
        <v>2022</v>
      </c>
      <c r="B184" s="3">
        <v>44562</v>
      </c>
      <c r="C184" s="3">
        <v>44651</v>
      </c>
      <c r="D184" t="s">
        <v>164</v>
      </c>
      <c r="E184">
        <v>21120220</v>
      </c>
      <c r="F184" t="s">
        <v>257</v>
      </c>
      <c r="G184">
        <v>220</v>
      </c>
      <c r="H184" s="4">
        <v>0</v>
      </c>
      <c r="I184" s="2" t="s">
        <v>258</v>
      </c>
      <c r="J184" s="3">
        <v>44655</v>
      </c>
      <c r="K184" s="3">
        <v>44652</v>
      </c>
    </row>
    <row r="185" spans="1:11" x14ac:dyDescent="0.3">
      <c r="A185">
        <v>2022</v>
      </c>
      <c r="B185" s="3">
        <v>44562</v>
      </c>
      <c r="C185" s="3">
        <v>44651</v>
      </c>
      <c r="D185" t="s">
        <v>167</v>
      </c>
      <c r="E185">
        <v>21120221</v>
      </c>
      <c r="F185" t="s">
        <v>257</v>
      </c>
      <c r="G185">
        <v>221</v>
      </c>
      <c r="H185" s="4">
        <v>0</v>
      </c>
      <c r="I185" s="2" t="s">
        <v>258</v>
      </c>
      <c r="J185" s="3">
        <v>44655</v>
      </c>
      <c r="K185" s="3">
        <v>44652</v>
      </c>
    </row>
    <row r="186" spans="1:11" x14ac:dyDescent="0.3">
      <c r="A186">
        <v>2022</v>
      </c>
      <c r="B186" s="3">
        <v>44562</v>
      </c>
      <c r="C186" s="3">
        <v>44651</v>
      </c>
      <c r="D186" t="s">
        <v>168</v>
      </c>
      <c r="E186">
        <v>51110222</v>
      </c>
      <c r="F186" t="s">
        <v>257</v>
      </c>
      <c r="G186">
        <v>222</v>
      </c>
      <c r="H186" s="4">
        <v>0</v>
      </c>
      <c r="I186" s="2" t="s">
        <v>258</v>
      </c>
      <c r="J186" s="3">
        <v>44655</v>
      </c>
      <c r="K186" s="3">
        <v>44652</v>
      </c>
    </row>
    <row r="187" spans="1:11" x14ac:dyDescent="0.3">
      <c r="A187">
        <v>2022</v>
      </c>
      <c r="B187" s="3">
        <v>44562</v>
      </c>
      <c r="C187" s="3">
        <v>44651</v>
      </c>
      <c r="D187" t="s">
        <v>169</v>
      </c>
      <c r="E187">
        <v>21120224</v>
      </c>
      <c r="F187" t="s">
        <v>257</v>
      </c>
      <c r="G187">
        <v>224</v>
      </c>
      <c r="H187" s="4">
        <v>0</v>
      </c>
      <c r="I187" s="2" t="s">
        <v>258</v>
      </c>
      <c r="J187" s="3">
        <v>44655</v>
      </c>
      <c r="K187" s="3">
        <v>44652</v>
      </c>
    </row>
    <row r="188" spans="1:11" x14ac:dyDescent="0.3">
      <c r="A188">
        <v>2022</v>
      </c>
      <c r="B188" s="3">
        <v>44562</v>
      </c>
      <c r="C188" s="3">
        <v>44651</v>
      </c>
      <c r="D188" t="s">
        <v>170</v>
      </c>
      <c r="E188">
        <v>21610225</v>
      </c>
      <c r="F188" t="s">
        <v>257</v>
      </c>
      <c r="G188">
        <v>225</v>
      </c>
      <c r="H188" s="4">
        <v>638</v>
      </c>
      <c r="I188" s="2" t="s">
        <v>258</v>
      </c>
      <c r="J188" s="3">
        <v>44655</v>
      </c>
      <c r="K188" s="3">
        <v>44652</v>
      </c>
    </row>
    <row r="189" spans="1:11" x14ac:dyDescent="0.3">
      <c r="A189">
        <v>2022</v>
      </c>
      <c r="B189" s="3">
        <v>44562</v>
      </c>
      <c r="C189" s="3">
        <v>44651</v>
      </c>
      <c r="D189" t="s">
        <v>171</v>
      </c>
      <c r="E189">
        <v>51110228</v>
      </c>
      <c r="F189" t="s">
        <v>257</v>
      </c>
      <c r="G189">
        <v>228</v>
      </c>
      <c r="H189" s="4">
        <v>0</v>
      </c>
      <c r="I189" s="2" t="s">
        <v>258</v>
      </c>
      <c r="J189" s="3">
        <v>44655</v>
      </c>
      <c r="K189" s="3">
        <v>44652</v>
      </c>
    </row>
    <row r="190" spans="1:11" x14ac:dyDescent="0.3">
      <c r="A190">
        <v>2022</v>
      </c>
      <c r="B190" s="3">
        <v>44562</v>
      </c>
      <c r="C190" s="3">
        <v>44651</v>
      </c>
      <c r="D190" t="s">
        <v>172</v>
      </c>
      <c r="E190">
        <v>51110229</v>
      </c>
      <c r="F190" t="s">
        <v>257</v>
      </c>
      <c r="G190">
        <v>229</v>
      </c>
      <c r="H190" s="4">
        <v>0</v>
      </c>
      <c r="I190" s="2" t="s">
        <v>258</v>
      </c>
      <c r="J190" s="3">
        <v>44655</v>
      </c>
      <c r="K190" s="3">
        <v>44652</v>
      </c>
    </row>
    <row r="191" spans="1:11" x14ac:dyDescent="0.3">
      <c r="A191">
        <v>2022</v>
      </c>
      <c r="B191" s="3">
        <v>44562</v>
      </c>
      <c r="C191" s="3">
        <v>44651</v>
      </c>
      <c r="D191" t="s">
        <v>169</v>
      </c>
      <c r="E191">
        <v>21120230</v>
      </c>
      <c r="F191" t="s">
        <v>257</v>
      </c>
      <c r="G191">
        <v>230</v>
      </c>
      <c r="H191" s="4">
        <v>0</v>
      </c>
      <c r="I191" s="2" t="s">
        <v>258</v>
      </c>
      <c r="J191" s="3">
        <v>44655</v>
      </c>
      <c r="K191" s="3">
        <v>44652</v>
      </c>
    </row>
    <row r="192" spans="1:11" x14ac:dyDescent="0.3">
      <c r="A192">
        <v>2022</v>
      </c>
      <c r="B192" s="3">
        <v>44562</v>
      </c>
      <c r="C192" s="3">
        <v>44651</v>
      </c>
      <c r="D192" t="s">
        <v>157</v>
      </c>
      <c r="E192">
        <v>24610231</v>
      </c>
      <c r="F192" t="s">
        <v>257</v>
      </c>
      <c r="G192">
        <v>231</v>
      </c>
      <c r="H192" s="4">
        <v>0.01</v>
      </c>
      <c r="I192" s="2" t="s">
        <v>258</v>
      </c>
      <c r="J192" s="3">
        <v>44655</v>
      </c>
      <c r="K192" s="3">
        <v>44652</v>
      </c>
    </row>
    <row r="193" spans="1:11" x14ac:dyDescent="0.3">
      <c r="A193">
        <v>2022</v>
      </c>
      <c r="B193" s="3">
        <v>44562</v>
      </c>
      <c r="C193" s="3">
        <v>44651</v>
      </c>
      <c r="D193" t="s">
        <v>173</v>
      </c>
      <c r="E193">
        <v>24610232</v>
      </c>
      <c r="F193" t="s">
        <v>257</v>
      </c>
      <c r="G193">
        <v>232</v>
      </c>
      <c r="H193" s="4">
        <v>0</v>
      </c>
      <c r="I193" s="2" t="s">
        <v>258</v>
      </c>
      <c r="J193" s="3">
        <v>44655</v>
      </c>
      <c r="K193" s="3">
        <v>44652</v>
      </c>
    </row>
    <row r="194" spans="1:11" x14ac:dyDescent="0.3">
      <c r="A194">
        <v>2022</v>
      </c>
      <c r="B194" s="3">
        <v>44562</v>
      </c>
      <c r="C194" s="3">
        <v>44651</v>
      </c>
      <c r="D194" t="s">
        <v>174</v>
      </c>
      <c r="E194">
        <v>21120235</v>
      </c>
      <c r="F194" t="s">
        <v>257</v>
      </c>
      <c r="G194">
        <v>235</v>
      </c>
      <c r="H194" s="4">
        <v>0</v>
      </c>
      <c r="I194" s="2" t="s">
        <v>258</v>
      </c>
      <c r="J194" s="3">
        <v>44655</v>
      </c>
      <c r="K194" s="3">
        <v>44652</v>
      </c>
    </row>
    <row r="195" spans="1:11" x14ac:dyDescent="0.3">
      <c r="A195">
        <v>2022</v>
      </c>
      <c r="B195" s="3">
        <v>44562</v>
      </c>
      <c r="C195" s="3">
        <v>44651</v>
      </c>
      <c r="D195" t="s">
        <v>175</v>
      </c>
      <c r="E195">
        <v>51510237</v>
      </c>
      <c r="F195" t="s">
        <v>257</v>
      </c>
      <c r="G195">
        <v>237</v>
      </c>
      <c r="H195" s="4">
        <v>0</v>
      </c>
      <c r="I195" s="2" t="s">
        <v>258</v>
      </c>
      <c r="J195" s="3">
        <v>44655</v>
      </c>
      <c r="K195" s="3">
        <v>44652</v>
      </c>
    </row>
    <row r="196" spans="1:11" x14ac:dyDescent="0.3">
      <c r="A196">
        <v>2022</v>
      </c>
      <c r="B196" s="3">
        <v>44562</v>
      </c>
      <c r="C196" s="3">
        <v>44651</v>
      </c>
      <c r="D196" t="s">
        <v>176</v>
      </c>
      <c r="E196">
        <v>51510239</v>
      </c>
      <c r="F196" t="s">
        <v>257</v>
      </c>
      <c r="G196">
        <v>239</v>
      </c>
      <c r="H196" s="4">
        <v>0</v>
      </c>
      <c r="I196" s="2" t="s">
        <v>258</v>
      </c>
      <c r="J196" s="3">
        <v>44655</v>
      </c>
      <c r="K196" s="3">
        <v>44652</v>
      </c>
    </row>
    <row r="197" spans="1:11" x14ac:dyDescent="0.3">
      <c r="A197">
        <v>2022</v>
      </c>
      <c r="B197" s="3">
        <v>44562</v>
      </c>
      <c r="C197" s="3">
        <v>44651</v>
      </c>
      <c r="D197" t="s">
        <v>177</v>
      </c>
      <c r="E197">
        <v>51510240</v>
      </c>
      <c r="F197" t="s">
        <v>257</v>
      </c>
      <c r="G197">
        <v>240</v>
      </c>
      <c r="H197" s="4">
        <v>0</v>
      </c>
      <c r="I197" s="2" t="s">
        <v>258</v>
      </c>
      <c r="J197" s="3">
        <v>44655</v>
      </c>
      <c r="K197" s="3">
        <v>44652</v>
      </c>
    </row>
    <row r="198" spans="1:11" x14ac:dyDescent="0.3">
      <c r="A198">
        <v>2022</v>
      </c>
      <c r="B198" s="3">
        <v>44562</v>
      </c>
      <c r="C198" s="3">
        <v>44651</v>
      </c>
      <c r="D198" t="s">
        <v>178</v>
      </c>
      <c r="E198">
        <v>51510241</v>
      </c>
      <c r="F198" t="s">
        <v>257</v>
      </c>
      <c r="G198">
        <v>241</v>
      </c>
      <c r="H198" s="4">
        <v>0</v>
      </c>
      <c r="I198" s="2" t="s">
        <v>258</v>
      </c>
      <c r="J198" s="3">
        <v>44655</v>
      </c>
      <c r="K198" s="3">
        <v>44652</v>
      </c>
    </row>
    <row r="199" spans="1:11" x14ac:dyDescent="0.3">
      <c r="A199">
        <v>2022</v>
      </c>
      <c r="B199" s="3">
        <v>44562</v>
      </c>
      <c r="C199" s="3">
        <v>44651</v>
      </c>
      <c r="D199" t="s">
        <v>179</v>
      </c>
      <c r="E199">
        <v>21120242</v>
      </c>
      <c r="F199" t="s">
        <v>257</v>
      </c>
      <c r="G199">
        <v>242</v>
      </c>
      <c r="H199" s="4">
        <v>0</v>
      </c>
      <c r="I199" s="2" t="s">
        <v>258</v>
      </c>
      <c r="J199" s="3">
        <v>44655</v>
      </c>
      <c r="K199" s="3">
        <v>44652</v>
      </c>
    </row>
    <row r="200" spans="1:11" x14ac:dyDescent="0.3">
      <c r="A200">
        <v>2022</v>
      </c>
      <c r="B200" s="3">
        <v>44562</v>
      </c>
      <c r="C200" s="3">
        <v>44651</v>
      </c>
      <c r="D200" t="s">
        <v>180</v>
      </c>
      <c r="E200">
        <v>21120243</v>
      </c>
      <c r="F200" t="s">
        <v>257</v>
      </c>
      <c r="G200">
        <v>243</v>
      </c>
      <c r="H200" s="4">
        <v>0</v>
      </c>
      <c r="I200" s="2" t="s">
        <v>258</v>
      </c>
      <c r="J200" s="3">
        <v>44655</v>
      </c>
      <c r="K200" s="3">
        <v>44652</v>
      </c>
    </row>
    <row r="201" spans="1:11" x14ac:dyDescent="0.3">
      <c r="A201">
        <v>2022</v>
      </c>
      <c r="B201" s="3">
        <v>44562</v>
      </c>
      <c r="C201" s="3">
        <v>44651</v>
      </c>
      <c r="D201" t="s">
        <v>181</v>
      </c>
      <c r="E201">
        <v>21120244</v>
      </c>
      <c r="F201" t="s">
        <v>257</v>
      </c>
      <c r="G201">
        <v>244</v>
      </c>
      <c r="H201" s="4">
        <v>0</v>
      </c>
      <c r="I201" s="2" t="s">
        <v>258</v>
      </c>
      <c r="J201" s="3">
        <v>44655</v>
      </c>
      <c r="K201" s="3">
        <v>44652</v>
      </c>
    </row>
    <row r="202" spans="1:11" x14ac:dyDescent="0.3">
      <c r="A202">
        <v>2022</v>
      </c>
      <c r="B202" s="3">
        <v>44562</v>
      </c>
      <c r="C202" s="3">
        <v>44651</v>
      </c>
      <c r="D202" t="s">
        <v>182</v>
      </c>
      <c r="E202">
        <v>51110245</v>
      </c>
      <c r="F202" t="s">
        <v>257</v>
      </c>
      <c r="G202">
        <v>245</v>
      </c>
      <c r="H202" s="4">
        <v>0</v>
      </c>
      <c r="I202" s="2" t="s">
        <v>258</v>
      </c>
      <c r="J202" s="3">
        <v>44655</v>
      </c>
      <c r="K202" s="3">
        <v>44652</v>
      </c>
    </row>
    <row r="203" spans="1:11" x14ac:dyDescent="0.3">
      <c r="A203">
        <v>2022</v>
      </c>
      <c r="B203" s="3">
        <v>44562</v>
      </c>
      <c r="C203" s="3">
        <v>44651</v>
      </c>
      <c r="D203" t="s">
        <v>183</v>
      </c>
      <c r="E203">
        <v>24610246</v>
      </c>
      <c r="F203" t="s">
        <v>257</v>
      </c>
      <c r="G203">
        <v>246</v>
      </c>
      <c r="H203" s="4">
        <v>949</v>
      </c>
      <c r="I203" s="2" t="s">
        <v>258</v>
      </c>
      <c r="J203" s="3">
        <v>44655</v>
      </c>
      <c r="K203" s="3">
        <v>44652</v>
      </c>
    </row>
    <row r="204" spans="1:11" x14ac:dyDescent="0.3">
      <c r="A204">
        <v>2022</v>
      </c>
      <c r="B204" s="3">
        <v>44562</v>
      </c>
      <c r="C204" s="3">
        <v>44651</v>
      </c>
      <c r="D204" t="s">
        <v>184</v>
      </c>
      <c r="E204">
        <v>51110248</v>
      </c>
      <c r="F204" t="s">
        <v>257</v>
      </c>
      <c r="G204">
        <v>248</v>
      </c>
      <c r="H204" s="4">
        <v>0</v>
      </c>
      <c r="I204" s="2" t="s">
        <v>258</v>
      </c>
      <c r="J204" s="3">
        <v>44655</v>
      </c>
      <c r="K204" s="3">
        <v>44652</v>
      </c>
    </row>
    <row r="205" spans="1:11" x14ac:dyDescent="0.3">
      <c r="A205">
        <v>2022</v>
      </c>
      <c r="B205" s="3">
        <v>44562</v>
      </c>
      <c r="C205" s="3">
        <v>44651</v>
      </c>
      <c r="D205" t="s">
        <v>185</v>
      </c>
      <c r="E205">
        <v>21120250</v>
      </c>
      <c r="F205" t="s">
        <v>257</v>
      </c>
      <c r="G205">
        <v>250</v>
      </c>
      <c r="H205" s="4">
        <v>0</v>
      </c>
      <c r="I205" s="2" t="s">
        <v>258</v>
      </c>
      <c r="J205" s="3">
        <v>44655</v>
      </c>
      <c r="K205" s="3">
        <v>44652</v>
      </c>
    </row>
    <row r="206" spans="1:11" x14ac:dyDescent="0.3">
      <c r="A206">
        <v>2022</v>
      </c>
      <c r="B206" s="3">
        <v>44562</v>
      </c>
      <c r="C206" s="3">
        <v>44651</v>
      </c>
      <c r="D206" t="s">
        <v>186</v>
      </c>
      <c r="E206">
        <v>21120252</v>
      </c>
      <c r="F206" t="s">
        <v>257</v>
      </c>
      <c r="G206">
        <v>252</v>
      </c>
      <c r="H206" s="4">
        <v>0</v>
      </c>
      <c r="I206" s="2" t="s">
        <v>258</v>
      </c>
      <c r="J206" s="3">
        <v>44655</v>
      </c>
      <c r="K206" s="3">
        <v>44652</v>
      </c>
    </row>
    <row r="207" spans="1:11" x14ac:dyDescent="0.3">
      <c r="A207">
        <v>2022</v>
      </c>
      <c r="B207" s="3">
        <v>44562</v>
      </c>
      <c r="C207" s="3">
        <v>44651</v>
      </c>
      <c r="D207" t="s">
        <v>187</v>
      </c>
      <c r="E207">
        <v>21120253</v>
      </c>
      <c r="F207" t="s">
        <v>257</v>
      </c>
      <c r="G207">
        <v>253</v>
      </c>
      <c r="H207" s="4">
        <v>0</v>
      </c>
      <c r="I207" s="2" t="s">
        <v>258</v>
      </c>
      <c r="J207" s="3">
        <v>44655</v>
      </c>
      <c r="K207" s="3">
        <v>44652</v>
      </c>
    </row>
    <row r="208" spans="1:11" x14ac:dyDescent="0.3">
      <c r="A208">
        <v>2022</v>
      </c>
      <c r="B208" s="3">
        <v>44562</v>
      </c>
      <c r="C208" s="3">
        <v>44651</v>
      </c>
      <c r="D208" t="s">
        <v>187</v>
      </c>
      <c r="E208">
        <v>21120254</v>
      </c>
      <c r="F208" t="s">
        <v>257</v>
      </c>
      <c r="G208">
        <v>254</v>
      </c>
      <c r="H208" s="4">
        <v>0</v>
      </c>
      <c r="I208" s="2" t="s">
        <v>258</v>
      </c>
      <c r="J208" s="3">
        <v>44655</v>
      </c>
      <c r="K208" s="3">
        <v>44652</v>
      </c>
    </row>
    <row r="209" spans="1:11" x14ac:dyDescent="0.3">
      <c r="A209">
        <v>2022</v>
      </c>
      <c r="B209" s="3">
        <v>44562</v>
      </c>
      <c r="C209" s="3">
        <v>44651</v>
      </c>
      <c r="D209" t="s">
        <v>187</v>
      </c>
      <c r="E209">
        <v>21120255</v>
      </c>
      <c r="F209" t="s">
        <v>257</v>
      </c>
      <c r="G209">
        <v>255</v>
      </c>
      <c r="H209" s="4">
        <v>0</v>
      </c>
      <c r="I209" s="2" t="s">
        <v>258</v>
      </c>
      <c r="J209" s="3">
        <v>44655</v>
      </c>
      <c r="K209" s="3">
        <v>44652</v>
      </c>
    </row>
    <row r="210" spans="1:11" x14ac:dyDescent="0.3">
      <c r="A210">
        <v>2022</v>
      </c>
      <c r="B210" s="3">
        <v>44562</v>
      </c>
      <c r="C210" s="3">
        <v>44651</v>
      </c>
      <c r="D210" t="s">
        <v>188</v>
      </c>
      <c r="E210">
        <v>51110256</v>
      </c>
      <c r="F210" t="s">
        <v>257</v>
      </c>
      <c r="G210">
        <v>256</v>
      </c>
      <c r="H210" s="4">
        <v>0</v>
      </c>
      <c r="I210" s="2" t="s">
        <v>258</v>
      </c>
      <c r="J210" s="3">
        <v>44655</v>
      </c>
      <c r="K210" s="3">
        <v>44652</v>
      </c>
    </row>
    <row r="211" spans="1:11" x14ac:dyDescent="0.3">
      <c r="A211">
        <v>2022</v>
      </c>
      <c r="B211" s="3">
        <v>44562</v>
      </c>
      <c r="C211" s="3">
        <v>44651</v>
      </c>
      <c r="D211" t="s">
        <v>189</v>
      </c>
      <c r="E211">
        <v>51110257</v>
      </c>
      <c r="F211" t="s">
        <v>257</v>
      </c>
      <c r="G211">
        <v>257</v>
      </c>
      <c r="H211" s="4">
        <v>0</v>
      </c>
      <c r="I211" s="2" t="s">
        <v>258</v>
      </c>
      <c r="J211" s="3">
        <v>44655</v>
      </c>
      <c r="K211" s="3">
        <v>44652</v>
      </c>
    </row>
    <row r="212" spans="1:11" x14ac:dyDescent="0.3">
      <c r="A212">
        <v>2022</v>
      </c>
      <c r="B212" s="3">
        <v>44562</v>
      </c>
      <c r="C212" s="3">
        <v>44651</v>
      </c>
      <c r="D212" t="s">
        <v>190</v>
      </c>
      <c r="E212">
        <v>29410258</v>
      </c>
      <c r="F212" t="s">
        <v>257</v>
      </c>
      <c r="G212">
        <v>258</v>
      </c>
      <c r="H212" s="4">
        <v>0</v>
      </c>
      <c r="I212" s="2" t="s">
        <v>258</v>
      </c>
      <c r="J212" s="3">
        <v>44655</v>
      </c>
      <c r="K212" s="3">
        <v>44652</v>
      </c>
    </row>
    <row r="213" spans="1:11" x14ac:dyDescent="0.3">
      <c r="A213">
        <v>2022</v>
      </c>
      <c r="B213" s="3">
        <v>44562</v>
      </c>
      <c r="C213" s="3">
        <v>44651</v>
      </c>
      <c r="D213" t="s">
        <v>191</v>
      </c>
      <c r="E213">
        <v>51510259</v>
      </c>
      <c r="F213" t="s">
        <v>257</v>
      </c>
      <c r="G213">
        <v>259</v>
      </c>
      <c r="H213" s="4">
        <v>0</v>
      </c>
      <c r="I213" s="2" t="s">
        <v>258</v>
      </c>
      <c r="J213" s="3">
        <v>44655</v>
      </c>
      <c r="K213" s="3">
        <v>44652</v>
      </c>
    </row>
    <row r="214" spans="1:11" x14ac:dyDescent="0.3">
      <c r="A214">
        <v>2022</v>
      </c>
      <c r="B214" s="3">
        <v>44562</v>
      </c>
      <c r="C214" s="3">
        <v>44651</v>
      </c>
      <c r="D214" t="s">
        <v>192</v>
      </c>
      <c r="E214">
        <v>51110260</v>
      </c>
      <c r="F214" t="s">
        <v>257</v>
      </c>
      <c r="G214">
        <v>260</v>
      </c>
      <c r="H214" s="4">
        <f>13615+2178.4</f>
        <v>15793.4</v>
      </c>
      <c r="I214" s="2" t="s">
        <v>258</v>
      </c>
      <c r="J214" s="3">
        <v>44655</v>
      </c>
      <c r="K214" s="3">
        <v>44652</v>
      </c>
    </row>
    <row r="215" spans="1:11" x14ac:dyDescent="0.3">
      <c r="A215">
        <v>2022</v>
      </c>
      <c r="B215" s="3">
        <v>44562</v>
      </c>
      <c r="C215" s="3">
        <v>44651</v>
      </c>
      <c r="D215" t="s">
        <v>193</v>
      </c>
      <c r="E215">
        <v>21120260</v>
      </c>
      <c r="F215" t="s">
        <v>257</v>
      </c>
      <c r="G215">
        <v>260</v>
      </c>
      <c r="H215" s="4">
        <v>0</v>
      </c>
      <c r="I215" s="2" t="s">
        <v>258</v>
      </c>
      <c r="J215" s="3">
        <v>44655</v>
      </c>
      <c r="K215" s="3">
        <v>44652</v>
      </c>
    </row>
    <row r="216" spans="1:11" x14ac:dyDescent="0.3">
      <c r="A216">
        <v>2022</v>
      </c>
      <c r="B216" s="3">
        <v>44562</v>
      </c>
      <c r="C216" s="3">
        <v>44651</v>
      </c>
      <c r="D216" t="s">
        <v>194</v>
      </c>
      <c r="E216">
        <v>21120262</v>
      </c>
      <c r="F216" t="s">
        <v>257</v>
      </c>
      <c r="G216">
        <v>262</v>
      </c>
      <c r="H216" s="4">
        <v>0</v>
      </c>
      <c r="I216" s="2" t="s">
        <v>258</v>
      </c>
      <c r="J216" s="3">
        <v>44655</v>
      </c>
      <c r="K216" s="3">
        <v>44652</v>
      </c>
    </row>
    <row r="217" spans="1:11" x14ac:dyDescent="0.3">
      <c r="A217">
        <v>2022</v>
      </c>
      <c r="B217" s="3">
        <v>44562</v>
      </c>
      <c r="C217" s="3">
        <v>44651</v>
      </c>
      <c r="D217" t="s">
        <v>195</v>
      </c>
      <c r="E217">
        <v>21120263</v>
      </c>
      <c r="F217" t="s">
        <v>257</v>
      </c>
      <c r="G217">
        <v>263</v>
      </c>
      <c r="H217" s="4">
        <v>0</v>
      </c>
      <c r="I217" s="2" t="s">
        <v>258</v>
      </c>
      <c r="J217" s="3">
        <v>44655</v>
      </c>
      <c r="K217" s="3">
        <v>44652</v>
      </c>
    </row>
    <row r="218" spans="1:11" x14ac:dyDescent="0.3">
      <c r="A218">
        <v>2022</v>
      </c>
      <c r="B218" s="3">
        <v>44562</v>
      </c>
      <c r="C218" s="3">
        <v>44651</v>
      </c>
      <c r="D218" t="s">
        <v>196</v>
      </c>
      <c r="E218">
        <v>51110264</v>
      </c>
      <c r="F218" t="s">
        <v>257</v>
      </c>
      <c r="G218">
        <v>264</v>
      </c>
      <c r="H218" s="4">
        <v>3609.92</v>
      </c>
      <c r="I218" s="2" t="s">
        <v>258</v>
      </c>
      <c r="J218" s="3">
        <v>44655</v>
      </c>
      <c r="K218" s="3">
        <v>44652</v>
      </c>
    </row>
    <row r="219" spans="1:11" x14ac:dyDescent="0.3">
      <c r="A219">
        <v>2022</v>
      </c>
      <c r="B219" s="3">
        <v>44562</v>
      </c>
      <c r="C219" s="3">
        <v>44651</v>
      </c>
      <c r="D219" t="s">
        <v>197</v>
      </c>
      <c r="E219">
        <v>51910265</v>
      </c>
      <c r="F219" t="s">
        <v>257</v>
      </c>
      <c r="G219">
        <v>265</v>
      </c>
      <c r="H219" s="4">
        <v>1400.49</v>
      </c>
      <c r="I219" s="2" t="s">
        <v>258</v>
      </c>
      <c r="J219" s="3">
        <v>44655</v>
      </c>
      <c r="K219" s="3">
        <v>44652</v>
      </c>
    </row>
    <row r="220" spans="1:11" x14ac:dyDescent="0.3">
      <c r="A220">
        <v>2022</v>
      </c>
      <c r="B220" s="3">
        <v>44562</v>
      </c>
      <c r="C220" s="3">
        <v>44651</v>
      </c>
      <c r="D220" t="s">
        <v>198</v>
      </c>
      <c r="E220">
        <v>51910268</v>
      </c>
      <c r="F220" t="s">
        <v>257</v>
      </c>
      <c r="G220">
        <v>268</v>
      </c>
      <c r="H220" s="4">
        <v>8700</v>
      </c>
      <c r="I220" s="2" t="s">
        <v>258</v>
      </c>
      <c r="J220" s="3">
        <v>44655</v>
      </c>
      <c r="K220" s="3">
        <v>44652</v>
      </c>
    </row>
    <row r="221" spans="1:11" x14ac:dyDescent="0.3">
      <c r="A221">
        <v>2022</v>
      </c>
      <c r="B221" s="3">
        <v>44562</v>
      </c>
      <c r="C221" s="3">
        <v>44651</v>
      </c>
      <c r="D221" t="s">
        <v>199</v>
      </c>
      <c r="E221">
        <v>51910269</v>
      </c>
      <c r="F221" t="s">
        <v>257</v>
      </c>
      <c r="G221">
        <v>269</v>
      </c>
      <c r="H221" s="4">
        <v>17516</v>
      </c>
      <c r="I221" s="2" t="s">
        <v>258</v>
      </c>
      <c r="J221" s="3">
        <v>44655</v>
      </c>
      <c r="K221" s="3">
        <v>44652</v>
      </c>
    </row>
    <row r="222" spans="1:11" x14ac:dyDescent="0.3">
      <c r="A222">
        <v>2022</v>
      </c>
      <c r="B222" s="3">
        <v>44562</v>
      </c>
      <c r="C222" s="3">
        <v>44651</v>
      </c>
      <c r="D222" t="s">
        <v>200</v>
      </c>
      <c r="E222">
        <v>29410271</v>
      </c>
      <c r="F222" t="s">
        <v>257</v>
      </c>
      <c r="G222">
        <v>271</v>
      </c>
      <c r="H222" s="4">
        <v>0</v>
      </c>
      <c r="I222" s="2" t="s">
        <v>258</v>
      </c>
      <c r="J222" s="3">
        <v>44655</v>
      </c>
      <c r="K222" s="3">
        <v>44652</v>
      </c>
    </row>
    <row r="223" spans="1:11" x14ac:dyDescent="0.3">
      <c r="A223">
        <v>2022</v>
      </c>
      <c r="B223" s="3">
        <v>44562</v>
      </c>
      <c r="C223" s="3">
        <v>44651</v>
      </c>
      <c r="D223" t="s">
        <v>201</v>
      </c>
      <c r="E223">
        <v>21120272</v>
      </c>
      <c r="F223" t="s">
        <v>257</v>
      </c>
      <c r="G223">
        <v>272</v>
      </c>
      <c r="H223" s="4">
        <v>0</v>
      </c>
      <c r="I223" s="2" t="s">
        <v>258</v>
      </c>
      <c r="J223" s="3">
        <v>44655</v>
      </c>
      <c r="K223" s="3">
        <v>44652</v>
      </c>
    </row>
    <row r="224" spans="1:11" x14ac:dyDescent="0.3">
      <c r="A224">
        <v>2022</v>
      </c>
      <c r="B224" s="3">
        <v>44562</v>
      </c>
      <c r="C224" s="3">
        <v>44651</v>
      </c>
      <c r="D224" t="s">
        <v>202</v>
      </c>
      <c r="E224">
        <v>21120273</v>
      </c>
      <c r="F224" t="s">
        <v>257</v>
      </c>
      <c r="G224">
        <v>273</v>
      </c>
      <c r="H224" s="4">
        <f>1724.05+275.85</f>
        <v>1999.9</v>
      </c>
      <c r="I224" s="2" t="s">
        <v>258</v>
      </c>
      <c r="J224" s="3">
        <v>44655</v>
      </c>
      <c r="K224" s="3">
        <v>44652</v>
      </c>
    </row>
    <row r="225" spans="1:11" x14ac:dyDescent="0.3">
      <c r="A225">
        <v>2022</v>
      </c>
      <c r="B225" s="3">
        <v>44562</v>
      </c>
      <c r="C225" s="3">
        <v>44651</v>
      </c>
      <c r="D225" t="s">
        <v>203</v>
      </c>
      <c r="E225">
        <v>22310274</v>
      </c>
      <c r="F225" t="s">
        <v>257</v>
      </c>
      <c r="G225">
        <v>274</v>
      </c>
      <c r="H225" s="4">
        <v>0</v>
      </c>
      <c r="I225" s="2" t="s">
        <v>258</v>
      </c>
      <c r="J225" s="3">
        <v>44655</v>
      </c>
      <c r="K225" s="3">
        <v>44652</v>
      </c>
    </row>
    <row r="226" spans="1:11" x14ac:dyDescent="0.3">
      <c r="A226">
        <v>2022</v>
      </c>
      <c r="B226" s="3">
        <v>44562</v>
      </c>
      <c r="C226" s="3">
        <v>44651</v>
      </c>
      <c r="D226" t="s">
        <v>204</v>
      </c>
      <c r="E226">
        <v>21120275</v>
      </c>
      <c r="F226" t="s">
        <v>257</v>
      </c>
      <c r="G226">
        <v>275</v>
      </c>
      <c r="H226" s="4">
        <v>0</v>
      </c>
      <c r="I226" s="2" t="s">
        <v>258</v>
      </c>
      <c r="J226" s="3">
        <v>44655</v>
      </c>
      <c r="K226" s="3">
        <v>44652</v>
      </c>
    </row>
    <row r="227" spans="1:11" x14ac:dyDescent="0.3">
      <c r="A227">
        <v>2022</v>
      </c>
      <c r="B227" s="3">
        <v>44562</v>
      </c>
      <c r="C227" s="3">
        <v>44651</v>
      </c>
      <c r="D227" t="s">
        <v>205</v>
      </c>
      <c r="E227">
        <v>29410276</v>
      </c>
      <c r="F227" t="s">
        <v>257</v>
      </c>
      <c r="G227">
        <v>276</v>
      </c>
      <c r="H227" s="4">
        <v>0.02</v>
      </c>
      <c r="I227" s="2" t="s">
        <v>258</v>
      </c>
      <c r="J227" s="3">
        <v>44655</v>
      </c>
      <c r="K227" s="3">
        <v>44652</v>
      </c>
    </row>
    <row r="228" spans="1:11" x14ac:dyDescent="0.3">
      <c r="A228">
        <v>2022</v>
      </c>
      <c r="B228" s="3">
        <v>44562</v>
      </c>
      <c r="C228" s="3">
        <v>44651</v>
      </c>
      <c r="D228" t="s">
        <v>206</v>
      </c>
      <c r="E228">
        <v>51510278</v>
      </c>
      <c r="F228" t="s">
        <v>257</v>
      </c>
      <c r="G228">
        <v>278</v>
      </c>
      <c r="H228" s="4">
        <v>10775</v>
      </c>
      <c r="I228" s="2" t="s">
        <v>258</v>
      </c>
      <c r="J228" s="3">
        <v>44655</v>
      </c>
      <c r="K228" s="3">
        <v>44652</v>
      </c>
    </row>
    <row r="229" spans="1:11" x14ac:dyDescent="0.3">
      <c r="A229">
        <v>2022</v>
      </c>
      <c r="B229" s="3">
        <v>44562</v>
      </c>
      <c r="C229" s="3">
        <v>44651</v>
      </c>
      <c r="D229" t="s">
        <v>207</v>
      </c>
      <c r="E229">
        <v>51910280</v>
      </c>
      <c r="F229" t="s">
        <v>257</v>
      </c>
      <c r="G229">
        <v>280</v>
      </c>
      <c r="H229" s="4">
        <v>0.01</v>
      </c>
      <c r="I229" s="2" t="s">
        <v>258</v>
      </c>
      <c r="J229" s="3">
        <v>44655</v>
      </c>
      <c r="K229" s="3">
        <v>44652</v>
      </c>
    </row>
    <row r="230" spans="1:11" x14ac:dyDescent="0.3">
      <c r="A230">
        <v>2022</v>
      </c>
      <c r="B230" s="3">
        <v>44562</v>
      </c>
      <c r="C230" s="3">
        <v>44651</v>
      </c>
      <c r="D230" t="s">
        <v>71</v>
      </c>
      <c r="E230">
        <v>21120281</v>
      </c>
      <c r="F230" t="s">
        <v>257</v>
      </c>
      <c r="G230">
        <v>281</v>
      </c>
      <c r="H230" s="4">
        <v>0</v>
      </c>
      <c r="I230" s="2" t="s">
        <v>258</v>
      </c>
      <c r="J230" s="3">
        <v>44655</v>
      </c>
      <c r="K230" s="3">
        <v>44652</v>
      </c>
    </row>
    <row r="231" spans="1:11" x14ac:dyDescent="0.3">
      <c r="A231">
        <v>2022</v>
      </c>
      <c r="B231" s="3">
        <v>44562</v>
      </c>
      <c r="C231" s="3">
        <v>44651</v>
      </c>
      <c r="D231" t="s">
        <v>208</v>
      </c>
      <c r="E231">
        <v>51110282</v>
      </c>
      <c r="F231" t="s">
        <v>257</v>
      </c>
      <c r="G231">
        <v>282</v>
      </c>
      <c r="H231" s="4">
        <v>1399.29</v>
      </c>
      <c r="I231" s="2" t="s">
        <v>258</v>
      </c>
      <c r="J231" s="3">
        <v>44655</v>
      </c>
      <c r="K231" s="3">
        <v>44652</v>
      </c>
    </row>
    <row r="232" spans="1:11" x14ac:dyDescent="0.3">
      <c r="A232">
        <v>2022</v>
      </c>
      <c r="B232" s="3">
        <v>44562</v>
      </c>
      <c r="C232" s="3">
        <v>44651</v>
      </c>
      <c r="D232" t="s">
        <v>208</v>
      </c>
      <c r="E232">
        <v>51110283</v>
      </c>
      <c r="F232" t="s">
        <v>257</v>
      </c>
      <c r="G232">
        <v>283</v>
      </c>
      <c r="H232" s="4">
        <v>1399.29</v>
      </c>
      <c r="I232" s="2" t="s">
        <v>258</v>
      </c>
      <c r="J232" s="3">
        <v>44655</v>
      </c>
      <c r="K232" s="3">
        <v>44652</v>
      </c>
    </row>
    <row r="233" spans="1:11" x14ac:dyDescent="0.3">
      <c r="A233">
        <v>2022</v>
      </c>
      <c r="B233" s="3">
        <v>44562</v>
      </c>
      <c r="C233" s="3">
        <v>44651</v>
      </c>
      <c r="D233" t="s">
        <v>208</v>
      </c>
      <c r="E233">
        <v>51110284</v>
      </c>
      <c r="F233" t="s">
        <v>257</v>
      </c>
      <c r="G233">
        <v>284</v>
      </c>
      <c r="H233" s="4">
        <v>1399.29</v>
      </c>
      <c r="I233" s="2" t="s">
        <v>258</v>
      </c>
      <c r="J233" s="3">
        <v>44655</v>
      </c>
      <c r="K233" s="3">
        <v>44652</v>
      </c>
    </row>
    <row r="234" spans="1:11" x14ac:dyDescent="0.3">
      <c r="A234">
        <v>2022</v>
      </c>
      <c r="B234" s="3">
        <v>44562</v>
      </c>
      <c r="C234" s="3">
        <v>44651</v>
      </c>
      <c r="D234" t="s">
        <v>208</v>
      </c>
      <c r="E234">
        <v>51110285</v>
      </c>
      <c r="F234" t="s">
        <v>257</v>
      </c>
      <c r="G234">
        <v>285</v>
      </c>
      <c r="H234" s="4">
        <v>1399.29</v>
      </c>
      <c r="I234" s="2" t="s">
        <v>258</v>
      </c>
      <c r="J234" s="3">
        <v>44655</v>
      </c>
      <c r="K234" s="3">
        <v>44652</v>
      </c>
    </row>
    <row r="235" spans="1:11" x14ac:dyDescent="0.3">
      <c r="A235">
        <v>2022</v>
      </c>
      <c r="B235" s="3">
        <v>44562</v>
      </c>
      <c r="C235" s="3">
        <v>44651</v>
      </c>
      <c r="D235" t="s">
        <v>208</v>
      </c>
      <c r="E235">
        <v>51110286</v>
      </c>
      <c r="F235" t="s">
        <v>257</v>
      </c>
      <c r="G235">
        <v>286</v>
      </c>
      <c r="H235" s="4">
        <v>1399.29</v>
      </c>
      <c r="I235" s="2" t="s">
        <v>258</v>
      </c>
      <c r="J235" s="3">
        <v>44655</v>
      </c>
      <c r="K235" s="3">
        <v>44652</v>
      </c>
    </row>
    <row r="236" spans="1:11" x14ac:dyDescent="0.3">
      <c r="A236">
        <v>2022</v>
      </c>
      <c r="B236" s="3">
        <v>44562</v>
      </c>
      <c r="C236" s="3">
        <v>44651</v>
      </c>
      <c r="D236" t="s">
        <v>209</v>
      </c>
      <c r="E236">
        <v>38210287</v>
      </c>
      <c r="F236" t="s">
        <v>257</v>
      </c>
      <c r="G236">
        <v>287</v>
      </c>
      <c r="H236" s="4">
        <v>8700</v>
      </c>
      <c r="I236" s="2" t="s">
        <v>258</v>
      </c>
      <c r="J236" s="3">
        <v>44655</v>
      </c>
      <c r="K236" s="3">
        <v>44652</v>
      </c>
    </row>
    <row r="237" spans="1:11" x14ac:dyDescent="0.3">
      <c r="A237">
        <v>2022</v>
      </c>
      <c r="B237" s="3">
        <v>44562</v>
      </c>
      <c r="C237" s="3">
        <v>44651</v>
      </c>
      <c r="D237" t="s">
        <v>210</v>
      </c>
      <c r="E237">
        <v>52110288</v>
      </c>
      <c r="F237" t="s">
        <v>257</v>
      </c>
      <c r="G237">
        <v>288</v>
      </c>
      <c r="H237" s="4">
        <v>6613.35</v>
      </c>
      <c r="I237" s="2" t="s">
        <v>258</v>
      </c>
      <c r="J237" s="3">
        <v>44655</v>
      </c>
      <c r="K237" s="3">
        <v>44652</v>
      </c>
    </row>
    <row r="238" spans="1:11" x14ac:dyDescent="0.3">
      <c r="A238">
        <v>2022</v>
      </c>
      <c r="B238" s="3">
        <v>44562</v>
      </c>
      <c r="C238" s="3">
        <v>44651</v>
      </c>
      <c r="D238" t="s">
        <v>164</v>
      </c>
      <c r="E238">
        <v>51910289</v>
      </c>
      <c r="F238" t="s">
        <v>257</v>
      </c>
      <c r="G238">
        <v>289</v>
      </c>
      <c r="H238" s="4">
        <v>1199.4000000000001</v>
      </c>
      <c r="I238" s="2" t="s">
        <v>258</v>
      </c>
      <c r="J238" s="3">
        <v>44655</v>
      </c>
      <c r="K238" s="3">
        <v>44652</v>
      </c>
    </row>
    <row r="239" spans="1:11" x14ac:dyDescent="0.3">
      <c r="A239">
        <v>2022</v>
      </c>
      <c r="B239" s="3">
        <v>44562</v>
      </c>
      <c r="C239" s="3">
        <v>44651</v>
      </c>
      <c r="D239" t="s">
        <v>211</v>
      </c>
      <c r="E239">
        <v>51910290</v>
      </c>
      <c r="F239" t="s">
        <v>257</v>
      </c>
      <c r="G239">
        <v>290</v>
      </c>
      <c r="H239" s="4">
        <v>4619.3</v>
      </c>
      <c r="I239" s="2" t="s">
        <v>258</v>
      </c>
      <c r="J239" s="3">
        <v>44655</v>
      </c>
      <c r="K239" s="3">
        <v>44652</v>
      </c>
    </row>
    <row r="240" spans="1:11" x14ac:dyDescent="0.3">
      <c r="A240">
        <v>2022</v>
      </c>
      <c r="B240" s="3">
        <v>44562</v>
      </c>
      <c r="C240" s="3">
        <v>44651</v>
      </c>
      <c r="D240" t="s">
        <v>212</v>
      </c>
      <c r="E240">
        <v>51910291</v>
      </c>
      <c r="F240" t="s">
        <v>257</v>
      </c>
      <c r="G240">
        <v>291</v>
      </c>
      <c r="H240" s="4">
        <v>989.39</v>
      </c>
      <c r="I240" s="2" t="s">
        <v>258</v>
      </c>
      <c r="J240" s="3">
        <v>44655</v>
      </c>
      <c r="K240" s="3">
        <v>44652</v>
      </c>
    </row>
    <row r="241" spans="1:11" x14ac:dyDescent="0.3">
      <c r="A241">
        <v>2022</v>
      </c>
      <c r="B241" s="3">
        <v>44562</v>
      </c>
      <c r="C241" s="3">
        <v>44651</v>
      </c>
      <c r="D241" t="s">
        <v>213</v>
      </c>
      <c r="E241">
        <v>51910292</v>
      </c>
      <c r="F241" t="s">
        <v>257</v>
      </c>
      <c r="G241">
        <v>292</v>
      </c>
      <c r="H241" s="4">
        <v>2375.4</v>
      </c>
      <c r="I241" s="2" t="s">
        <v>258</v>
      </c>
      <c r="J241" s="3">
        <v>44655</v>
      </c>
      <c r="K241" s="3">
        <v>44652</v>
      </c>
    </row>
    <row r="242" spans="1:11" x14ac:dyDescent="0.3">
      <c r="A242">
        <v>2022</v>
      </c>
      <c r="B242" s="3">
        <v>44562</v>
      </c>
      <c r="C242" s="3">
        <v>44651</v>
      </c>
      <c r="D242" t="s">
        <v>214</v>
      </c>
      <c r="E242">
        <v>51510293</v>
      </c>
      <c r="F242" t="s">
        <v>257</v>
      </c>
      <c r="G242">
        <v>293</v>
      </c>
      <c r="H242" s="4">
        <v>9999.2000000000007</v>
      </c>
      <c r="I242" s="2" t="s">
        <v>258</v>
      </c>
      <c r="J242" s="3">
        <v>44655</v>
      </c>
      <c r="K242" s="3">
        <v>44652</v>
      </c>
    </row>
    <row r="243" spans="1:11" x14ac:dyDescent="0.3">
      <c r="A243">
        <v>2022</v>
      </c>
      <c r="B243" s="3">
        <v>44562</v>
      </c>
      <c r="C243" s="3">
        <v>44651</v>
      </c>
      <c r="D243" t="s">
        <v>215</v>
      </c>
      <c r="E243">
        <v>51110294</v>
      </c>
      <c r="F243" t="s">
        <v>257</v>
      </c>
      <c r="G243">
        <v>294</v>
      </c>
      <c r="H243" s="4">
        <v>6320.84</v>
      </c>
      <c r="I243" s="2" t="s">
        <v>258</v>
      </c>
      <c r="J243" s="3">
        <v>44655</v>
      </c>
      <c r="K243" s="3">
        <v>44652</v>
      </c>
    </row>
    <row r="244" spans="1:11" x14ac:dyDescent="0.3">
      <c r="A244">
        <v>2022</v>
      </c>
      <c r="B244" s="3">
        <v>44562</v>
      </c>
      <c r="C244" s="3">
        <v>44651</v>
      </c>
      <c r="D244" t="s">
        <v>216</v>
      </c>
      <c r="E244">
        <v>51110295</v>
      </c>
      <c r="F244" t="s">
        <v>257</v>
      </c>
      <c r="G244">
        <v>295</v>
      </c>
      <c r="H244" s="4">
        <v>1450</v>
      </c>
      <c r="I244" s="2" t="s">
        <v>258</v>
      </c>
      <c r="J244" s="3">
        <v>44655</v>
      </c>
      <c r="K244" s="3">
        <v>44652</v>
      </c>
    </row>
    <row r="245" spans="1:11" x14ac:dyDescent="0.3">
      <c r="A245">
        <v>2022</v>
      </c>
      <c r="B245" s="3">
        <v>44562</v>
      </c>
      <c r="C245" s="3">
        <v>44651</v>
      </c>
      <c r="D245" t="s">
        <v>217</v>
      </c>
      <c r="E245">
        <v>51110296</v>
      </c>
      <c r="F245" t="s">
        <v>257</v>
      </c>
      <c r="G245">
        <v>296</v>
      </c>
      <c r="H245" s="4">
        <v>1336.32</v>
      </c>
      <c r="I245" s="2" t="s">
        <v>258</v>
      </c>
      <c r="J245" s="3">
        <v>44655</v>
      </c>
      <c r="K245" s="3">
        <v>44652</v>
      </c>
    </row>
    <row r="246" spans="1:11" x14ac:dyDescent="0.3">
      <c r="A246">
        <v>2022</v>
      </c>
      <c r="B246" s="3">
        <v>44562</v>
      </c>
      <c r="C246" s="3">
        <v>44651</v>
      </c>
      <c r="D246" t="s">
        <v>218</v>
      </c>
      <c r="E246">
        <v>54110297</v>
      </c>
      <c r="F246" t="s">
        <v>257</v>
      </c>
      <c r="G246">
        <v>297</v>
      </c>
      <c r="H246" s="4">
        <v>299400</v>
      </c>
      <c r="I246" s="2" t="s">
        <v>258</v>
      </c>
      <c r="J246" s="3">
        <v>44655</v>
      </c>
      <c r="K246" s="3">
        <v>44652</v>
      </c>
    </row>
    <row r="247" spans="1:11" x14ac:dyDescent="0.3">
      <c r="A247">
        <v>2022</v>
      </c>
      <c r="B247" s="3">
        <v>44562</v>
      </c>
      <c r="C247" s="3">
        <v>44651</v>
      </c>
      <c r="D247" t="s">
        <v>219</v>
      </c>
      <c r="E247">
        <v>51110299</v>
      </c>
      <c r="F247" t="s">
        <v>257</v>
      </c>
      <c r="G247">
        <v>299</v>
      </c>
      <c r="H247" s="4">
        <v>986</v>
      </c>
      <c r="I247" s="2" t="s">
        <v>258</v>
      </c>
      <c r="J247" s="3">
        <v>44655</v>
      </c>
      <c r="K247" s="3">
        <v>44652</v>
      </c>
    </row>
    <row r="248" spans="1:11" x14ac:dyDescent="0.3">
      <c r="A248">
        <v>2022</v>
      </c>
      <c r="B248" s="3">
        <v>44562</v>
      </c>
      <c r="C248" s="3">
        <v>44651</v>
      </c>
      <c r="D248" t="s">
        <v>219</v>
      </c>
      <c r="E248">
        <v>51110300</v>
      </c>
      <c r="F248" t="s">
        <v>257</v>
      </c>
      <c r="G248">
        <v>300</v>
      </c>
      <c r="H248" s="4">
        <v>986</v>
      </c>
      <c r="I248" s="2" t="s">
        <v>258</v>
      </c>
      <c r="J248" s="3">
        <v>44655</v>
      </c>
      <c r="K248" s="3">
        <v>44652</v>
      </c>
    </row>
    <row r="249" spans="1:11" x14ac:dyDescent="0.3">
      <c r="A249">
        <v>2022</v>
      </c>
      <c r="B249" s="3">
        <v>44562</v>
      </c>
      <c r="C249" s="3">
        <v>44651</v>
      </c>
      <c r="D249" t="s">
        <v>219</v>
      </c>
      <c r="E249">
        <v>51110301</v>
      </c>
      <c r="F249" t="s">
        <v>257</v>
      </c>
      <c r="G249">
        <v>301</v>
      </c>
      <c r="H249" s="4">
        <v>986</v>
      </c>
      <c r="I249" s="2" t="s">
        <v>258</v>
      </c>
      <c r="J249" s="3">
        <v>44655</v>
      </c>
      <c r="K249" s="3">
        <v>44652</v>
      </c>
    </row>
    <row r="250" spans="1:11" x14ac:dyDescent="0.3">
      <c r="A250">
        <v>2022</v>
      </c>
      <c r="B250" s="3">
        <v>44562</v>
      </c>
      <c r="C250" s="3">
        <v>44651</v>
      </c>
      <c r="D250" t="s">
        <v>219</v>
      </c>
      <c r="E250">
        <v>51110302</v>
      </c>
      <c r="F250" t="s">
        <v>257</v>
      </c>
      <c r="G250">
        <v>302</v>
      </c>
      <c r="H250" s="4">
        <v>986</v>
      </c>
      <c r="I250" s="2" t="s">
        <v>258</v>
      </c>
      <c r="J250" s="3">
        <v>44655</v>
      </c>
      <c r="K250" s="3">
        <v>44652</v>
      </c>
    </row>
    <row r="251" spans="1:11" x14ac:dyDescent="0.3">
      <c r="A251">
        <v>2022</v>
      </c>
      <c r="B251" s="3">
        <v>44562</v>
      </c>
      <c r="C251" s="3">
        <v>44651</v>
      </c>
      <c r="D251" t="s">
        <v>219</v>
      </c>
      <c r="E251">
        <v>51110303</v>
      </c>
      <c r="F251" t="s">
        <v>257</v>
      </c>
      <c r="G251">
        <v>303</v>
      </c>
      <c r="H251" s="4">
        <v>986</v>
      </c>
      <c r="I251" s="2" t="s">
        <v>258</v>
      </c>
      <c r="J251" s="3">
        <v>44655</v>
      </c>
      <c r="K251" s="3">
        <v>44652</v>
      </c>
    </row>
    <row r="252" spans="1:11" x14ac:dyDescent="0.3">
      <c r="A252">
        <v>2022</v>
      </c>
      <c r="B252" s="3">
        <v>44562</v>
      </c>
      <c r="C252" s="3">
        <v>44651</v>
      </c>
      <c r="D252" t="s">
        <v>219</v>
      </c>
      <c r="E252">
        <v>51110304</v>
      </c>
      <c r="F252" t="s">
        <v>257</v>
      </c>
      <c r="G252">
        <v>304</v>
      </c>
      <c r="H252" s="4">
        <v>986</v>
      </c>
      <c r="I252" s="2" t="s">
        <v>258</v>
      </c>
      <c r="J252" s="3">
        <v>44655</v>
      </c>
      <c r="K252" s="3">
        <v>44652</v>
      </c>
    </row>
    <row r="253" spans="1:11" x14ac:dyDescent="0.3">
      <c r="A253">
        <v>2022</v>
      </c>
      <c r="B253" s="3">
        <v>44562</v>
      </c>
      <c r="C253" s="3">
        <v>44651</v>
      </c>
      <c r="D253" t="s">
        <v>220</v>
      </c>
      <c r="E253">
        <v>51110305</v>
      </c>
      <c r="F253" t="s">
        <v>257</v>
      </c>
      <c r="G253">
        <v>305</v>
      </c>
      <c r="H253" s="4">
        <v>350.75</v>
      </c>
      <c r="I253" s="2" t="s">
        <v>258</v>
      </c>
      <c r="J253" s="3">
        <v>44655</v>
      </c>
      <c r="K253" s="3">
        <v>44652</v>
      </c>
    </row>
    <row r="254" spans="1:11" x14ac:dyDescent="0.3">
      <c r="A254">
        <v>2022</v>
      </c>
      <c r="B254" s="3">
        <v>44562</v>
      </c>
      <c r="C254" s="3">
        <v>44651</v>
      </c>
      <c r="D254" t="s">
        <v>220</v>
      </c>
      <c r="E254">
        <v>51110306</v>
      </c>
      <c r="F254" t="s">
        <v>257</v>
      </c>
      <c r="G254">
        <v>306</v>
      </c>
      <c r="H254" s="4">
        <v>350.75</v>
      </c>
      <c r="I254" s="2" t="s">
        <v>258</v>
      </c>
      <c r="J254" s="3">
        <v>44655</v>
      </c>
      <c r="K254" s="3">
        <v>44652</v>
      </c>
    </row>
    <row r="255" spans="1:11" x14ac:dyDescent="0.3">
      <c r="A255">
        <v>2022</v>
      </c>
      <c r="B255" s="3">
        <v>44562</v>
      </c>
      <c r="C255" s="3">
        <v>44651</v>
      </c>
      <c r="D255" t="s">
        <v>220</v>
      </c>
      <c r="E255">
        <v>51110307</v>
      </c>
      <c r="F255" t="s">
        <v>257</v>
      </c>
      <c r="G255">
        <v>307</v>
      </c>
      <c r="H255" s="4">
        <v>350.75</v>
      </c>
      <c r="I255" s="2" t="s">
        <v>258</v>
      </c>
      <c r="J255" s="3">
        <v>44655</v>
      </c>
      <c r="K255" s="3">
        <v>44652</v>
      </c>
    </row>
    <row r="256" spans="1:11" x14ac:dyDescent="0.3">
      <c r="A256">
        <v>2022</v>
      </c>
      <c r="B256" s="3">
        <v>44562</v>
      </c>
      <c r="C256" s="3">
        <v>44651</v>
      </c>
      <c r="D256" t="s">
        <v>220</v>
      </c>
      <c r="E256">
        <v>51110308</v>
      </c>
      <c r="F256" t="s">
        <v>257</v>
      </c>
      <c r="G256">
        <v>308</v>
      </c>
      <c r="H256" s="4">
        <v>370.75</v>
      </c>
      <c r="I256" s="2" t="s">
        <v>258</v>
      </c>
      <c r="J256" s="3">
        <v>44655</v>
      </c>
      <c r="K256" s="3">
        <v>44652</v>
      </c>
    </row>
    <row r="257" spans="1:11" x14ac:dyDescent="0.3">
      <c r="A257">
        <v>2022</v>
      </c>
      <c r="B257" s="3">
        <v>44562</v>
      </c>
      <c r="C257" s="3">
        <v>44651</v>
      </c>
      <c r="D257" t="s">
        <v>220</v>
      </c>
      <c r="E257">
        <v>51110309</v>
      </c>
      <c r="F257" t="s">
        <v>257</v>
      </c>
      <c r="G257">
        <v>309</v>
      </c>
      <c r="H257" s="4">
        <v>370.75</v>
      </c>
      <c r="I257" s="2" t="s">
        <v>258</v>
      </c>
      <c r="J257" s="3">
        <v>44655</v>
      </c>
      <c r="K257" s="3">
        <v>44652</v>
      </c>
    </row>
    <row r="258" spans="1:11" x14ac:dyDescent="0.3">
      <c r="A258">
        <v>2022</v>
      </c>
      <c r="B258" s="3">
        <v>44562</v>
      </c>
      <c r="C258" s="3">
        <v>44651</v>
      </c>
      <c r="D258" t="s">
        <v>220</v>
      </c>
      <c r="E258">
        <v>51110310</v>
      </c>
      <c r="F258" t="s">
        <v>257</v>
      </c>
      <c r="G258">
        <v>310</v>
      </c>
      <c r="H258" s="4">
        <v>370.75</v>
      </c>
      <c r="I258" s="2" t="s">
        <v>258</v>
      </c>
      <c r="J258" s="3">
        <v>44655</v>
      </c>
      <c r="K258" s="3">
        <v>44652</v>
      </c>
    </row>
    <row r="259" spans="1:11" x14ac:dyDescent="0.3">
      <c r="A259">
        <v>2022</v>
      </c>
      <c r="B259" s="3">
        <v>44562</v>
      </c>
      <c r="C259" s="3">
        <v>44651</v>
      </c>
      <c r="D259" t="s">
        <v>220</v>
      </c>
      <c r="E259">
        <v>51110311</v>
      </c>
      <c r="F259" t="s">
        <v>257</v>
      </c>
      <c r="G259">
        <v>311</v>
      </c>
      <c r="H259" s="4">
        <v>370.75</v>
      </c>
      <c r="I259" s="2" t="s">
        <v>258</v>
      </c>
      <c r="J259" s="3">
        <v>44655</v>
      </c>
      <c r="K259" s="3">
        <v>44652</v>
      </c>
    </row>
    <row r="260" spans="1:11" x14ac:dyDescent="0.3">
      <c r="A260">
        <v>2022</v>
      </c>
      <c r="B260" s="3">
        <v>44562</v>
      </c>
      <c r="C260" s="3">
        <v>44651</v>
      </c>
      <c r="D260" t="s">
        <v>220</v>
      </c>
      <c r="E260">
        <v>51110312</v>
      </c>
      <c r="F260" t="s">
        <v>257</v>
      </c>
      <c r="G260">
        <v>312</v>
      </c>
      <c r="H260" s="4">
        <v>370.75</v>
      </c>
      <c r="I260" s="2" t="s">
        <v>258</v>
      </c>
      <c r="J260" s="3">
        <v>44655</v>
      </c>
      <c r="K260" s="3">
        <v>44652</v>
      </c>
    </row>
    <row r="261" spans="1:11" x14ac:dyDescent="0.3">
      <c r="A261">
        <v>2022</v>
      </c>
      <c r="B261" s="3">
        <v>44562</v>
      </c>
      <c r="C261" s="3">
        <v>44651</v>
      </c>
      <c r="D261" t="s">
        <v>219</v>
      </c>
      <c r="E261">
        <v>51110313</v>
      </c>
      <c r="F261" t="s">
        <v>257</v>
      </c>
      <c r="G261">
        <v>313</v>
      </c>
      <c r="H261" s="4">
        <v>986</v>
      </c>
      <c r="I261" s="2" t="s">
        <v>258</v>
      </c>
      <c r="J261" s="3">
        <v>44655</v>
      </c>
      <c r="K261" s="3">
        <v>44652</v>
      </c>
    </row>
    <row r="262" spans="1:11" x14ac:dyDescent="0.3">
      <c r="A262">
        <v>2022</v>
      </c>
      <c r="B262" s="3">
        <v>44562</v>
      </c>
      <c r="C262" s="3">
        <v>44651</v>
      </c>
      <c r="D262" t="s">
        <v>219</v>
      </c>
      <c r="E262">
        <v>51110314</v>
      </c>
      <c r="F262" t="s">
        <v>257</v>
      </c>
      <c r="G262">
        <v>314</v>
      </c>
      <c r="H262" s="4">
        <v>986</v>
      </c>
      <c r="I262" s="2" t="s">
        <v>258</v>
      </c>
      <c r="J262" s="3">
        <v>44655</v>
      </c>
      <c r="K262" s="3">
        <v>44652</v>
      </c>
    </row>
    <row r="263" spans="1:11" x14ac:dyDescent="0.3">
      <c r="A263">
        <v>2022</v>
      </c>
      <c r="B263" s="3">
        <v>44562</v>
      </c>
      <c r="C263" s="3">
        <v>44651</v>
      </c>
      <c r="D263" t="s">
        <v>219</v>
      </c>
      <c r="E263">
        <v>51110315</v>
      </c>
      <c r="F263" t="s">
        <v>257</v>
      </c>
      <c r="G263">
        <v>315</v>
      </c>
      <c r="H263" s="4">
        <v>986</v>
      </c>
      <c r="I263" s="2" t="s">
        <v>258</v>
      </c>
      <c r="J263" s="3">
        <v>44655</v>
      </c>
      <c r="K263" s="3">
        <v>44652</v>
      </c>
    </row>
    <row r="264" spans="1:11" x14ac:dyDescent="0.3">
      <c r="A264">
        <v>2022</v>
      </c>
      <c r="B264" s="3">
        <v>44562</v>
      </c>
      <c r="C264" s="3">
        <v>44651</v>
      </c>
      <c r="D264" t="s">
        <v>219</v>
      </c>
      <c r="E264">
        <v>51110316</v>
      </c>
      <c r="F264" t="s">
        <v>257</v>
      </c>
      <c r="G264">
        <v>316</v>
      </c>
      <c r="H264" s="4">
        <v>986</v>
      </c>
      <c r="I264" s="2" t="s">
        <v>258</v>
      </c>
      <c r="J264" s="3">
        <v>44655</v>
      </c>
      <c r="K264" s="3">
        <v>44652</v>
      </c>
    </row>
    <row r="265" spans="1:11" x14ac:dyDescent="0.3">
      <c r="A265">
        <v>2022</v>
      </c>
      <c r="B265" s="3">
        <v>44562</v>
      </c>
      <c r="C265" s="3">
        <v>44651</v>
      </c>
      <c r="D265" t="s">
        <v>219</v>
      </c>
      <c r="E265">
        <v>51110317</v>
      </c>
      <c r="F265" t="s">
        <v>257</v>
      </c>
      <c r="G265">
        <v>317</v>
      </c>
      <c r="H265" s="4">
        <v>986</v>
      </c>
      <c r="I265" s="2" t="s">
        <v>258</v>
      </c>
      <c r="J265" s="3">
        <v>44655</v>
      </c>
      <c r="K265" s="3">
        <v>44652</v>
      </c>
    </row>
    <row r="266" spans="1:11" x14ac:dyDescent="0.3">
      <c r="A266">
        <v>2022</v>
      </c>
      <c r="B266" s="3">
        <v>44562</v>
      </c>
      <c r="C266" s="3">
        <v>44651</v>
      </c>
      <c r="D266" t="s">
        <v>219</v>
      </c>
      <c r="E266">
        <v>51110318</v>
      </c>
      <c r="F266" t="s">
        <v>257</v>
      </c>
      <c r="G266">
        <v>318</v>
      </c>
      <c r="H266" s="4">
        <v>986</v>
      </c>
      <c r="I266" s="2" t="s">
        <v>258</v>
      </c>
      <c r="J266" s="3">
        <v>44655</v>
      </c>
      <c r="K266" s="3">
        <v>44652</v>
      </c>
    </row>
    <row r="267" spans="1:11" x14ac:dyDescent="0.3">
      <c r="A267">
        <v>2022</v>
      </c>
      <c r="B267" s="3">
        <v>44562</v>
      </c>
      <c r="C267" s="3">
        <v>44651</v>
      </c>
      <c r="D267" t="s">
        <v>219</v>
      </c>
      <c r="E267">
        <v>51110319</v>
      </c>
      <c r="F267" t="s">
        <v>257</v>
      </c>
      <c r="G267">
        <v>319</v>
      </c>
      <c r="H267" s="4">
        <v>986</v>
      </c>
      <c r="I267" s="2" t="s">
        <v>258</v>
      </c>
      <c r="J267" s="3">
        <v>44655</v>
      </c>
      <c r="K267" s="3">
        <v>44652</v>
      </c>
    </row>
    <row r="268" spans="1:11" x14ac:dyDescent="0.3">
      <c r="A268">
        <v>2022</v>
      </c>
      <c r="B268" s="3">
        <v>44562</v>
      </c>
      <c r="C268" s="3">
        <v>44651</v>
      </c>
      <c r="D268" t="s">
        <v>219</v>
      </c>
      <c r="E268">
        <v>51110320</v>
      </c>
      <c r="F268" t="s">
        <v>257</v>
      </c>
      <c r="G268">
        <v>320</v>
      </c>
      <c r="H268" s="4">
        <v>986</v>
      </c>
      <c r="I268" s="2" t="s">
        <v>258</v>
      </c>
      <c r="J268" s="3">
        <v>44655</v>
      </c>
      <c r="K268" s="3">
        <v>44652</v>
      </c>
    </row>
    <row r="269" spans="1:11" x14ac:dyDescent="0.3">
      <c r="A269">
        <v>2022</v>
      </c>
      <c r="B269" s="3">
        <v>44562</v>
      </c>
      <c r="C269" s="3">
        <v>44651</v>
      </c>
      <c r="D269" t="s">
        <v>219</v>
      </c>
      <c r="E269">
        <v>51110321</v>
      </c>
      <c r="F269" t="s">
        <v>257</v>
      </c>
      <c r="G269">
        <v>321</v>
      </c>
      <c r="H269" s="4">
        <v>986</v>
      </c>
      <c r="I269" s="2" t="s">
        <v>258</v>
      </c>
      <c r="J269" s="3">
        <v>44655</v>
      </c>
      <c r="K269" s="3">
        <v>44652</v>
      </c>
    </row>
    <row r="270" spans="1:11" x14ac:dyDescent="0.3">
      <c r="A270">
        <v>2022</v>
      </c>
      <c r="B270" s="3">
        <v>44562</v>
      </c>
      <c r="C270" s="3">
        <v>44651</v>
      </c>
      <c r="D270" t="s">
        <v>219</v>
      </c>
      <c r="E270">
        <v>51110322</v>
      </c>
      <c r="F270" t="s">
        <v>257</v>
      </c>
      <c r="G270">
        <v>322</v>
      </c>
      <c r="H270" s="4">
        <v>986</v>
      </c>
      <c r="I270" s="2" t="s">
        <v>258</v>
      </c>
      <c r="J270" s="3">
        <v>44655</v>
      </c>
      <c r="K270" s="3">
        <v>44652</v>
      </c>
    </row>
    <row r="271" spans="1:11" x14ac:dyDescent="0.3">
      <c r="A271">
        <v>2022</v>
      </c>
      <c r="B271" s="3">
        <v>44562</v>
      </c>
      <c r="C271" s="3">
        <v>44651</v>
      </c>
      <c r="D271" t="s">
        <v>221</v>
      </c>
      <c r="E271">
        <v>29410323</v>
      </c>
      <c r="F271" t="s">
        <v>257</v>
      </c>
      <c r="G271">
        <v>323</v>
      </c>
      <c r="H271" s="4">
        <v>1729</v>
      </c>
      <c r="I271" s="2" t="s">
        <v>258</v>
      </c>
      <c r="J271" s="3">
        <v>44655</v>
      </c>
      <c r="K271" s="3">
        <v>44652</v>
      </c>
    </row>
    <row r="272" spans="1:11" x14ac:dyDescent="0.3">
      <c r="A272">
        <v>2022</v>
      </c>
      <c r="B272" s="3">
        <v>44562</v>
      </c>
      <c r="C272" s="3">
        <v>44651</v>
      </c>
      <c r="D272" t="s">
        <v>153</v>
      </c>
      <c r="E272">
        <v>29410327</v>
      </c>
      <c r="F272" t="s">
        <v>257</v>
      </c>
      <c r="G272">
        <v>327</v>
      </c>
      <c r="H272" s="4">
        <v>150</v>
      </c>
      <c r="I272" s="2" t="s">
        <v>258</v>
      </c>
      <c r="J272" s="3">
        <v>44655</v>
      </c>
      <c r="K272" s="3">
        <v>44652</v>
      </c>
    </row>
    <row r="273" spans="1:11" x14ac:dyDescent="0.3">
      <c r="A273">
        <v>2022</v>
      </c>
      <c r="B273" s="3">
        <v>44562</v>
      </c>
      <c r="C273" s="3">
        <v>44651</v>
      </c>
      <c r="D273" t="s">
        <v>222</v>
      </c>
      <c r="E273">
        <v>51510328</v>
      </c>
      <c r="F273" t="s">
        <v>257</v>
      </c>
      <c r="G273">
        <v>328</v>
      </c>
      <c r="H273" s="4">
        <v>12499.02</v>
      </c>
      <c r="I273" s="2" t="s">
        <v>258</v>
      </c>
      <c r="J273" s="3">
        <v>44655</v>
      </c>
      <c r="K273" s="3">
        <v>44652</v>
      </c>
    </row>
    <row r="274" spans="1:11" x14ac:dyDescent="0.3">
      <c r="A274">
        <v>2022</v>
      </c>
      <c r="B274" s="3">
        <v>44562</v>
      </c>
      <c r="C274" s="3">
        <v>44651</v>
      </c>
      <c r="D274" t="s">
        <v>223</v>
      </c>
      <c r="E274">
        <v>51910329</v>
      </c>
      <c r="F274" t="s">
        <v>257</v>
      </c>
      <c r="G274">
        <v>329</v>
      </c>
      <c r="H274" s="4">
        <v>0.01</v>
      </c>
      <c r="I274" s="2" t="s">
        <v>258</v>
      </c>
      <c r="J274" s="3">
        <v>44655</v>
      </c>
      <c r="K274" s="3">
        <v>44652</v>
      </c>
    </row>
    <row r="275" spans="1:11" x14ac:dyDescent="0.3">
      <c r="A275">
        <v>2022</v>
      </c>
      <c r="B275" s="3">
        <v>44562</v>
      </c>
      <c r="C275" s="3">
        <v>44651</v>
      </c>
      <c r="D275" t="s">
        <v>172</v>
      </c>
      <c r="E275">
        <v>51910330</v>
      </c>
      <c r="F275" t="s">
        <v>257</v>
      </c>
      <c r="G275">
        <v>330</v>
      </c>
      <c r="H275" s="4">
        <v>0.01</v>
      </c>
      <c r="I275" s="2" t="s">
        <v>258</v>
      </c>
      <c r="J275" s="3">
        <v>44655</v>
      </c>
      <c r="K275" s="3">
        <v>44652</v>
      </c>
    </row>
    <row r="276" spans="1:11" x14ac:dyDescent="0.3">
      <c r="A276">
        <v>2022</v>
      </c>
      <c r="B276" s="3">
        <v>44562</v>
      </c>
      <c r="C276" s="3">
        <v>44651</v>
      </c>
      <c r="D276" t="s">
        <v>224</v>
      </c>
      <c r="E276">
        <v>52110331</v>
      </c>
      <c r="F276" t="s">
        <v>257</v>
      </c>
      <c r="G276">
        <v>331</v>
      </c>
      <c r="H276" s="4">
        <v>7999.01</v>
      </c>
      <c r="I276" s="2" t="s">
        <v>258</v>
      </c>
      <c r="J276" s="3">
        <v>44655</v>
      </c>
      <c r="K276" s="3">
        <v>44652</v>
      </c>
    </row>
    <row r="277" spans="1:11" x14ac:dyDescent="0.3">
      <c r="A277">
        <v>2022</v>
      </c>
      <c r="B277" s="3">
        <v>44562</v>
      </c>
      <c r="C277" s="3">
        <v>44651</v>
      </c>
      <c r="D277" t="s">
        <v>172</v>
      </c>
      <c r="E277">
        <v>51910332</v>
      </c>
      <c r="F277" t="s">
        <v>257</v>
      </c>
      <c r="G277">
        <v>332</v>
      </c>
      <c r="H277" s="4">
        <v>0.01</v>
      </c>
      <c r="I277" s="2" t="s">
        <v>258</v>
      </c>
      <c r="J277" s="3">
        <v>44655</v>
      </c>
      <c r="K277" s="3">
        <v>44652</v>
      </c>
    </row>
    <row r="278" spans="1:11" x14ac:dyDescent="0.3">
      <c r="A278">
        <v>2022</v>
      </c>
      <c r="B278" s="3">
        <v>44562</v>
      </c>
      <c r="C278" s="3">
        <v>44651</v>
      </c>
      <c r="D278" t="s">
        <v>225</v>
      </c>
      <c r="E278">
        <v>29410333</v>
      </c>
      <c r="F278" t="s">
        <v>257</v>
      </c>
      <c r="G278">
        <v>333</v>
      </c>
      <c r="H278" s="4">
        <v>719.2</v>
      </c>
      <c r="I278" s="2" t="s">
        <v>258</v>
      </c>
      <c r="J278" s="3">
        <v>44655</v>
      </c>
      <c r="K278" s="3">
        <v>44652</v>
      </c>
    </row>
    <row r="279" spans="1:11" x14ac:dyDescent="0.3">
      <c r="A279">
        <v>2022</v>
      </c>
      <c r="B279" s="3">
        <v>44562</v>
      </c>
      <c r="C279" s="3">
        <v>44651</v>
      </c>
      <c r="D279" t="s">
        <v>225</v>
      </c>
      <c r="E279">
        <v>29410334</v>
      </c>
      <c r="F279" t="s">
        <v>257</v>
      </c>
      <c r="G279">
        <v>334</v>
      </c>
      <c r="H279" s="4">
        <v>719.2</v>
      </c>
      <c r="I279" s="2" t="s">
        <v>258</v>
      </c>
      <c r="J279" s="3">
        <v>44655</v>
      </c>
      <c r="K279" s="3">
        <v>44652</v>
      </c>
    </row>
    <row r="280" spans="1:11" x14ac:dyDescent="0.3">
      <c r="A280">
        <v>2022</v>
      </c>
      <c r="B280" s="3">
        <v>44562</v>
      </c>
      <c r="C280" s="3">
        <v>44651</v>
      </c>
      <c r="D280" t="s">
        <v>226</v>
      </c>
      <c r="E280">
        <v>24610335</v>
      </c>
      <c r="F280" t="s">
        <v>257</v>
      </c>
      <c r="G280">
        <v>335</v>
      </c>
      <c r="H280" s="4">
        <v>749.25</v>
      </c>
      <c r="I280" s="2" t="s">
        <v>258</v>
      </c>
      <c r="J280" s="3">
        <v>44655</v>
      </c>
      <c r="K280" s="3">
        <v>44652</v>
      </c>
    </row>
    <row r="281" spans="1:11" x14ac:dyDescent="0.3">
      <c r="A281">
        <v>2022</v>
      </c>
      <c r="B281" s="3">
        <v>44562</v>
      </c>
      <c r="C281" s="3">
        <v>44651</v>
      </c>
      <c r="D281" t="s">
        <v>226</v>
      </c>
      <c r="E281">
        <v>24610336</v>
      </c>
      <c r="F281" t="s">
        <v>257</v>
      </c>
      <c r="G281">
        <v>336</v>
      </c>
      <c r="H281" s="4">
        <v>749.25</v>
      </c>
      <c r="I281" s="2" t="s">
        <v>258</v>
      </c>
      <c r="J281" s="3">
        <v>44655</v>
      </c>
      <c r="K281" s="3">
        <v>44652</v>
      </c>
    </row>
    <row r="282" spans="1:11" x14ac:dyDescent="0.3">
      <c r="A282">
        <v>2022</v>
      </c>
      <c r="B282" s="3">
        <v>44562</v>
      </c>
      <c r="C282" s="3">
        <v>44651</v>
      </c>
      <c r="D282" t="s">
        <v>227</v>
      </c>
      <c r="E282">
        <v>24610337</v>
      </c>
      <c r="F282" t="s">
        <v>257</v>
      </c>
      <c r="G282">
        <v>337</v>
      </c>
      <c r="H282" s="4">
        <v>2061.7399999999998</v>
      </c>
      <c r="I282" s="2" t="s">
        <v>258</v>
      </c>
      <c r="J282" s="3">
        <v>44655</v>
      </c>
      <c r="K282" s="3">
        <v>44652</v>
      </c>
    </row>
    <row r="283" spans="1:11" x14ac:dyDescent="0.3">
      <c r="A283">
        <v>2022</v>
      </c>
      <c r="B283" s="3">
        <v>44562</v>
      </c>
      <c r="C283" s="3">
        <v>44651</v>
      </c>
      <c r="D283" t="s">
        <v>153</v>
      </c>
      <c r="E283">
        <v>51910338</v>
      </c>
      <c r="F283" t="s">
        <v>257</v>
      </c>
      <c r="G283">
        <v>338</v>
      </c>
      <c r="H283" s="4">
        <v>159.19</v>
      </c>
      <c r="I283" s="2" t="s">
        <v>258</v>
      </c>
      <c r="J283" s="3">
        <v>44655</v>
      </c>
      <c r="K283" s="3">
        <v>44652</v>
      </c>
    </row>
    <row r="284" spans="1:11" x14ac:dyDescent="0.3">
      <c r="A284">
        <v>2022</v>
      </c>
      <c r="B284" s="3">
        <v>44562</v>
      </c>
      <c r="C284" s="3">
        <v>44651</v>
      </c>
      <c r="D284" t="s">
        <v>228</v>
      </c>
      <c r="E284">
        <v>51910339</v>
      </c>
      <c r="F284" t="s">
        <v>257</v>
      </c>
      <c r="G284">
        <v>339</v>
      </c>
      <c r="H284" s="4">
        <v>1839.2</v>
      </c>
      <c r="I284" s="2" t="s">
        <v>258</v>
      </c>
      <c r="J284" s="3">
        <v>44655</v>
      </c>
      <c r="K284" s="3">
        <v>44652</v>
      </c>
    </row>
    <row r="285" spans="1:11" x14ac:dyDescent="0.3">
      <c r="A285">
        <v>2022</v>
      </c>
      <c r="B285" s="3">
        <v>44562</v>
      </c>
      <c r="C285" s="3">
        <v>44651</v>
      </c>
      <c r="D285" t="s">
        <v>172</v>
      </c>
      <c r="E285">
        <v>51910340</v>
      </c>
      <c r="F285" t="s">
        <v>257</v>
      </c>
      <c r="G285">
        <v>340</v>
      </c>
      <c r="H285" s="4">
        <v>0.01</v>
      </c>
      <c r="I285" s="2" t="s">
        <v>258</v>
      </c>
      <c r="J285" s="3">
        <v>44655</v>
      </c>
      <c r="K285" s="3">
        <v>44652</v>
      </c>
    </row>
    <row r="286" spans="1:11" x14ac:dyDescent="0.3">
      <c r="A286">
        <v>2022</v>
      </c>
      <c r="B286" s="3">
        <v>44562</v>
      </c>
      <c r="C286" s="3">
        <v>44651</v>
      </c>
      <c r="D286" t="s">
        <v>172</v>
      </c>
      <c r="E286">
        <v>51910341</v>
      </c>
      <c r="F286" t="s">
        <v>257</v>
      </c>
      <c r="G286">
        <v>341</v>
      </c>
      <c r="H286" s="4">
        <v>0.01</v>
      </c>
      <c r="I286" s="2" t="s">
        <v>258</v>
      </c>
      <c r="J286" s="3">
        <v>44655</v>
      </c>
      <c r="K286" s="3">
        <v>44652</v>
      </c>
    </row>
    <row r="287" spans="1:11" x14ac:dyDescent="0.3">
      <c r="A287">
        <v>2022</v>
      </c>
      <c r="B287" s="3">
        <v>44562</v>
      </c>
      <c r="C287" s="3">
        <v>44651</v>
      </c>
      <c r="D287" t="s">
        <v>229</v>
      </c>
      <c r="E287">
        <v>21120342</v>
      </c>
      <c r="F287" t="s">
        <v>257</v>
      </c>
      <c r="G287">
        <v>342</v>
      </c>
      <c r="H287" s="4">
        <v>899</v>
      </c>
      <c r="I287" s="2" t="s">
        <v>258</v>
      </c>
      <c r="J287" s="3">
        <v>44655</v>
      </c>
      <c r="K287" s="3">
        <v>44652</v>
      </c>
    </row>
    <row r="288" spans="1:11" x14ac:dyDescent="0.3">
      <c r="A288">
        <v>2022</v>
      </c>
      <c r="B288" s="3">
        <v>44562</v>
      </c>
      <c r="C288" s="3">
        <v>44651</v>
      </c>
      <c r="D288" t="s">
        <v>230</v>
      </c>
      <c r="E288">
        <v>51110343</v>
      </c>
      <c r="F288" t="s">
        <v>257</v>
      </c>
      <c r="G288">
        <v>343</v>
      </c>
      <c r="H288" s="4">
        <v>1119.29</v>
      </c>
      <c r="I288" s="2" t="s">
        <v>258</v>
      </c>
      <c r="J288" s="3">
        <v>44655</v>
      </c>
      <c r="K288" s="3">
        <v>44652</v>
      </c>
    </row>
    <row r="289" spans="1:11" x14ac:dyDescent="0.3">
      <c r="A289">
        <v>2022</v>
      </c>
      <c r="B289" s="3">
        <v>44562</v>
      </c>
      <c r="C289" s="3">
        <v>44651</v>
      </c>
      <c r="D289" t="s">
        <v>230</v>
      </c>
      <c r="E289">
        <v>51110344</v>
      </c>
      <c r="F289" t="s">
        <v>257</v>
      </c>
      <c r="G289">
        <v>344</v>
      </c>
      <c r="H289" s="4">
        <v>1119.29</v>
      </c>
      <c r="I289" s="2" t="s">
        <v>258</v>
      </c>
      <c r="J289" s="3">
        <v>44655</v>
      </c>
      <c r="K289" s="3">
        <v>44652</v>
      </c>
    </row>
    <row r="290" spans="1:11" x14ac:dyDescent="0.3">
      <c r="A290">
        <v>2022</v>
      </c>
      <c r="B290" s="3">
        <v>44562</v>
      </c>
      <c r="C290" s="3">
        <v>44651</v>
      </c>
      <c r="D290" t="s">
        <v>230</v>
      </c>
      <c r="E290">
        <v>51110345</v>
      </c>
      <c r="F290" t="s">
        <v>257</v>
      </c>
      <c r="G290">
        <v>345</v>
      </c>
      <c r="H290" s="4">
        <v>1119.29</v>
      </c>
      <c r="I290" s="2" t="s">
        <v>258</v>
      </c>
      <c r="J290" s="3">
        <v>44655</v>
      </c>
      <c r="K290" s="3">
        <v>44652</v>
      </c>
    </row>
    <row r="291" spans="1:11" x14ac:dyDescent="0.3">
      <c r="A291">
        <v>2022</v>
      </c>
      <c r="B291" s="3">
        <v>44562</v>
      </c>
      <c r="C291" s="3">
        <v>44651</v>
      </c>
      <c r="D291" t="s">
        <v>230</v>
      </c>
      <c r="E291">
        <v>51110346</v>
      </c>
      <c r="F291" t="s">
        <v>257</v>
      </c>
      <c r="G291">
        <v>346</v>
      </c>
      <c r="H291" s="4">
        <v>1119.29</v>
      </c>
      <c r="I291" s="2" t="s">
        <v>258</v>
      </c>
      <c r="J291" s="3">
        <v>44655</v>
      </c>
      <c r="K291" s="3">
        <v>44652</v>
      </c>
    </row>
    <row r="292" spans="1:11" x14ac:dyDescent="0.3">
      <c r="A292">
        <v>2022</v>
      </c>
      <c r="B292" s="3">
        <v>44562</v>
      </c>
      <c r="C292" s="3">
        <v>44651</v>
      </c>
      <c r="D292" t="s">
        <v>231</v>
      </c>
      <c r="E292">
        <v>21120347</v>
      </c>
      <c r="F292" t="s">
        <v>257</v>
      </c>
      <c r="G292">
        <v>347</v>
      </c>
      <c r="H292" s="4">
        <v>999</v>
      </c>
      <c r="I292" s="2" t="s">
        <v>258</v>
      </c>
      <c r="J292" s="3">
        <v>44655</v>
      </c>
      <c r="K292" s="3">
        <v>44652</v>
      </c>
    </row>
    <row r="293" spans="1:11" x14ac:dyDescent="0.3">
      <c r="A293">
        <v>2022</v>
      </c>
      <c r="B293" s="3">
        <v>44562</v>
      </c>
      <c r="C293" s="3">
        <v>44651</v>
      </c>
      <c r="D293" t="s">
        <v>231</v>
      </c>
      <c r="E293">
        <v>21120348</v>
      </c>
      <c r="F293" t="s">
        <v>257</v>
      </c>
      <c r="G293">
        <v>348</v>
      </c>
      <c r="H293" s="4">
        <v>0</v>
      </c>
      <c r="I293" s="2" t="s">
        <v>258</v>
      </c>
      <c r="J293" s="3">
        <v>44655</v>
      </c>
      <c r="K293" s="3">
        <v>44652</v>
      </c>
    </row>
    <row r="294" spans="1:11" x14ac:dyDescent="0.3">
      <c r="A294">
        <v>2022</v>
      </c>
      <c r="B294" s="3">
        <v>44562</v>
      </c>
      <c r="C294" s="3">
        <v>44651</v>
      </c>
      <c r="D294" t="s">
        <v>231</v>
      </c>
      <c r="E294">
        <v>21120349</v>
      </c>
      <c r="F294" t="s">
        <v>257</v>
      </c>
      <c r="G294">
        <v>349</v>
      </c>
      <c r="H294" s="4">
        <v>0</v>
      </c>
      <c r="I294" s="2" t="s">
        <v>258</v>
      </c>
      <c r="J294" s="3">
        <v>44655</v>
      </c>
      <c r="K294" s="3">
        <v>44652</v>
      </c>
    </row>
    <row r="295" spans="1:11" x14ac:dyDescent="0.3">
      <c r="A295">
        <v>2022</v>
      </c>
      <c r="B295" s="3">
        <v>44562</v>
      </c>
      <c r="C295" s="3">
        <v>44651</v>
      </c>
      <c r="D295" t="s">
        <v>153</v>
      </c>
      <c r="E295">
        <v>29410350</v>
      </c>
      <c r="F295" t="s">
        <v>257</v>
      </c>
      <c r="G295">
        <v>350</v>
      </c>
      <c r="H295" s="4">
        <v>0</v>
      </c>
      <c r="I295" s="2" t="s">
        <v>258</v>
      </c>
      <c r="J295" s="3">
        <v>44655</v>
      </c>
      <c r="K295" s="3">
        <v>44652</v>
      </c>
    </row>
    <row r="296" spans="1:11" x14ac:dyDescent="0.3">
      <c r="A296">
        <v>2022</v>
      </c>
      <c r="B296" s="3">
        <v>44562</v>
      </c>
      <c r="C296" s="3">
        <v>44651</v>
      </c>
      <c r="D296" t="s">
        <v>232</v>
      </c>
      <c r="E296">
        <v>51110356</v>
      </c>
      <c r="F296" t="s">
        <v>257</v>
      </c>
      <c r="G296">
        <v>356</v>
      </c>
      <c r="H296" s="4">
        <v>10324</v>
      </c>
      <c r="I296" s="2" t="s">
        <v>258</v>
      </c>
      <c r="J296" s="3">
        <v>44655</v>
      </c>
      <c r="K296" s="3">
        <v>44652</v>
      </c>
    </row>
    <row r="297" spans="1:11" x14ac:dyDescent="0.3">
      <c r="A297">
        <v>2022</v>
      </c>
      <c r="B297" s="3">
        <v>44562</v>
      </c>
      <c r="C297" s="3">
        <v>44651</v>
      </c>
      <c r="D297" t="s">
        <v>233</v>
      </c>
      <c r="E297">
        <v>56410357</v>
      </c>
      <c r="F297" t="s">
        <v>257</v>
      </c>
      <c r="G297">
        <v>357</v>
      </c>
      <c r="H297" s="4">
        <v>57636.27</v>
      </c>
      <c r="I297" s="2" t="s">
        <v>258</v>
      </c>
      <c r="J297" s="3">
        <v>44655</v>
      </c>
      <c r="K297" s="3">
        <v>44652</v>
      </c>
    </row>
    <row r="298" spans="1:11" x14ac:dyDescent="0.3">
      <c r="A298">
        <v>2022</v>
      </c>
      <c r="B298" s="3">
        <v>44562</v>
      </c>
      <c r="C298" s="3">
        <v>44651</v>
      </c>
      <c r="D298" t="s">
        <v>233</v>
      </c>
      <c r="E298">
        <v>56410358</v>
      </c>
      <c r="F298" t="s">
        <v>257</v>
      </c>
      <c r="G298">
        <v>358</v>
      </c>
      <c r="H298" s="4">
        <v>57636.26</v>
      </c>
      <c r="I298" s="2" t="s">
        <v>258</v>
      </c>
      <c r="J298" s="3">
        <v>44655</v>
      </c>
      <c r="K298" s="3">
        <v>44652</v>
      </c>
    </row>
    <row r="299" spans="1:11" x14ac:dyDescent="0.3">
      <c r="A299">
        <v>2022</v>
      </c>
      <c r="B299" s="3">
        <v>44562</v>
      </c>
      <c r="C299" s="3">
        <v>44651</v>
      </c>
      <c r="D299" t="s">
        <v>234</v>
      </c>
      <c r="E299">
        <v>51110360</v>
      </c>
      <c r="F299" t="s">
        <v>257</v>
      </c>
      <c r="G299">
        <v>360</v>
      </c>
      <c r="H299" s="4">
        <v>5220</v>
      </c>
      <c r="I299" s="2" t="s">
        <v>258</v>
      </c>
      <c r="J299" s="3">
        <v>44655</v>
      </c>
      <c r="K299" s="3">
        <v>44652</v>
      </c>
    </row>
    <row r="300" spans="1:11" x14ac:dyDescent="0.3">
      <c r="A300">
        <v>2022</v>
      </c>
      <c r="B300" s="3">
        <v>44562</v>
      </c>
      <c r="C300" s="3">
        <v>44651</v>
      </c>
      <c r="D300" t="s">
        <v>235</v>
      </c>
      <c r="E300">
        <v>51510361</v>
      </c>
      <c r="F300" t="s">
        <v>257</v>
      </c>
      <c r="G300">
        <v>361</v>
      </c>
      <c r="H300" s="4">
        <v>24999</v>
      </c>
      <c r="I300" s="2" t="s">
        <v>258</v>
      </c>
      <c r="J300" s="3">
        <v>44655</v>
      </c>
      <c r="K300" s="3">
        <v>44652</v>
      </c>
    </row>
    <row r="301" spans="1:11" x14ac:dyDescent="0.3">
      <c r="A301">
        <v>2022</v>
      </c>
      <c r="B301" s="3">
        <v>44562</v>
      </c>
      <c r="C301" s="3">
        <v>44651</v>
      </c>
      <c r="D301" t="s">
        <v>236</v>
      </c>
      <c r="E301">
        <v>51910362</v>
      </c>
      <c r="F301" t="s">
        <v>257</v>
      </c>
      <c r="G301">
        <v>362</v>
      </c>
      <c r="H301" s="4">
        <v>2499</v>
      </c>
      <c r="I301" s="2" t="s">
        <v>258</v>
      </c>
      <c r="J301" s="3">
        <v>44655</v>
      </c>
      <c r="K301" s="3">
        <v>44652</v>
      </c>
    </row>
    <row r="302" spans="1:11" x14ac:dyDescent="0.3">
      <c r="A302">
        <v>2022</v>
      </c>
      <c r="B302" s="3">
        <v>44562</v>
      </c>
      <c r="C302" s="3">
        <v>44651</v>
      </c>
      <c r="D302" t="s">
        <v>237</v>
      </c>
      <c r="E302">
        <v>21120363</v>
      </c>
      <c r="F302" t="s">
        <v>257</v>
      </c>
      <c r="G302">
        <v>363</v>
      </c>
      <c r="H302" s="4">
        <v>265</v>
      </c>
      <c r="I302" s="2" t="s">
        <v>258</v>
      </c>
      <c r="J302" s="3">
        <v>44655</v>
      </c>
      <c r="K302" s="3">
        <v>44652</v>
      </c>
    </row>
    <row r="303" spans="1:11" x14ac:dyDescent="0.3">
      <c r="A303">
        <v>2022</v>
      </c>
      <c r="B303" s="3">
        <v>44562</v>
      </c>
      <c r="C303" s="3">
        <v>44651</v>
      </c>
      <c r="D303" t="s">
        <v>238</v>
      </c>
      <c r="E303">
        <v>21120364</v>
      </c>
      <c r="F303" t="s">
        <v>257</v>
      </c>
      <c r="G303">
        <v>364</v>
      </c>
      <c r="H303" s="4">
        <v>498</v>
      </c>
      <c r="I303" s="2" t="s">
        <v>258</v>
      </c>
      <c r="J303" s="3">
        <v>44655</v>
      </c>
      <c r="K303" s="3">
        <v>44652</v>
      </c>
    </row>
    <row r="304" spans="1:11" x14ac:dyDescent="0.3">
      <c r="A304">
        <v>2022</v>
      </c>
      <c r="B304" s="3">
        <v>44562</v>
      </c>
      <c r="C304" s="3">
        <v>44651</v>
      </c>
      <c r="D304" t="s">
        <v>239</v>
      </c>
      <c r="E304">
        <v>51110365</v>
      </c>
      <c r="F304" t="s">
        <v>257</v>
      </c>
      <c r="G304">
        <v>365</v>
      </c>
      <c r="H304" s="4">
        <v>1647.2</v>
      </c>
      <c r="I304" s="2" t="s">
        <v>258</v>
      </c>
      <c r="J304" s="3">
        <v>44655</v>
      </c>
      <c r="K304" s="3">
        <v>44652</v>
      </c>
    </row>
    <row r="305" spans="1:11" x14ac:dyDescent="0.3">
      <c r="A305">
        <v>2022</v>
      </c>
      <c r="B305" s="3">
        <v>44562</v>
      </c>
      <c r="C305" s="3">
        <v>44651</v>
      </c>
      <c r="D305" t="s">
        <v>240</v>
      </c>
      <c r="E305">
        <v>29410366</v>
      </c>
      <c r="F305" t="s">
        <v>257</v>
      </c>
      <c r="G305">
        <v>366</v>
      </c>
      <c r="H305" s="4">
        <v>1290</v>
      </c>
      <c r="I305" s="2" t="s">
        <v>258</v>
      </c>
      <c r="J305" s="3">
        <v>44655</v>
      </c>
      <c r="K305" s="3">
        <v>44652</v>
      </c>
    </row>
    <row r="306" spans="1:11" x14ac:dyDescent="0.3">
      <c r="A306">
        <v>2022</v>
      </c>
      <c r="B306" s="3">
        <v>44562</v>
      </c>
      <c r="C306" s="3">
        <v>44651</v>
      </c>
      <c r="D306" t="s">
        <v>241</v>
      </c>
      <c r="E306">
        <v>21120367</v>
      </c>
      <c r="F306" t="s">
        <v>257</v>
      </c>
      <c r="G306">
        <v>367</v>
      </c>
      <c r="H306" s="4">
        <v>522</v>
      </c>
      <c r="I306" s="2" t="s">
        <v>258</v>
      </c>
      <c r="J306" s="3">
        <v>44655</v>
      </c>
      <c r="K306" s="3">
        <v>44652</v>
      </c>
    </row>
    <row r="307" spans="1:11" x14ac:dyDescent="0.3">
      <c r="A307">
        <v>2022</v>
      </c>
      <c r="B307" s="3">
        <v>44562</v>
      </c>
      <c r="C307" s="3">
        <v>44651</v>
      </c>
      <c r="D307" t="s">
        <v>241</v>
      </c>
      <c r="E307">
        <v>21120368</v>
      </c>
      <c r="F307" t="s">
        <v>257</v>
      </c>
      <c r="G307">
        <v>368</v>
      </c>
      <c r="H307" s="4">
        <v>522</v>
      </c>
      <c r="I307" s="2" t="s">
        <v>258</v>
      </c>
      <c r="J307" s="3">
        <v>44655</v>
      </c>
      <c r="K307" s="3">
        <v>44652</v>
      </c>
    </row>
    <row r="308" spans="1:11" x14ac:dyDescent="0.3">
      <c r="A308">
        <v>2022</v>
      </c>
      <c r="B308" s="3">
        <v>44562</v>
      </c>
      <c r="C308" s="3">
        <v>44651</v>
      </c>
      <c r="D308" t="s">
        <v>135</v>
      </c>
      <c r="E308">
        <v>51510369</v>
      </c>
      <c r="F308" t="s">
        <v>257</v>
      </c>
      <c r="G308">
        <v>369</v>
      </c>
      <c r="H308" s="4">
        <v>12249</v>
      </c>
      <c r="I308" s="2" t="s">
        <v>258</v>
      </c>
      <c r="J308" s="3">
        <v>44655</v>
      </c>
      <c r="K308" s="3">
        <v>44652</v>
      </c>
    </row>
    <row r="309" spans="1:11" x14ac:dyDescent="0.3">
      <c r="A309">
        <v>2022</v>
      </c>
      <c r="B309" s="3">
        <v>44562</v>
      </c>
      <c r="C309" s="3">
        <v>44651</v>
      </c>
      <c r="D309" t="s">
        <v>135</v>
      </c>
      <c r="E309">
        <v>51510370</v>
      </c>
      <c r="F309" t="s">
        <v>257</v>
      </c>
      <c r="G309">
        <v>370</v>
      </c>
      <c r="H309" s="4">
        <v>12249</v>
      </c>
      <c r="I309" s="2" t="s">
        <v>258</v>
      </c>
      <c r="J309" s="3">
        <v>44655</v>
      </c>
      <c r="K309" s="3">
        <v>44652</v>
      </c>
    </row>
    <row r="310" spans="1:11" x14ac:dyDescent="0.3">
      <c r="A310">
        <v>2022</v>
      </c>
      <c r="B310" s="3">
        <v>44562</v>
      </c>
      <c r="C310" s="3">
        <v>44651</v>
      </c>
      <c r="D310" t="s">
        <v>135</v>
      </c>
      <c r="E310">
        <v>51510371</v>
      </c>
      <c r="F310" t="s">
        <v>257</v>
      </c>
      <c r="G310">
        <v>371</v>
      </c>
      <c r="H310" s="4">
        <v>12249</v>
      </c>
      <c r="I310" s="2" t="s">
        <v>258</v>
      </c>
      <c r="J310" s="3">
        <v>44655</v>
      </c>
      <c r="K310" s="3">
        <v>44652</v>
      </c>
    </row>
    <row r="311" spans="1:11" x14ac:dyDescent="0.3">
      <c r="A311">
        <v>2022</v>
      </c>
      <c r="B311" s="3">
        <v>44562</v>
      </c>
      <c r="C311" s="3">
        <v>44651</v>
      </c>
      <c r="D311" t="s">
        <v>207</v>
      </c>
      <c r="E311">
        <v>51910372</v>
      </c>
      <c r="F311" t="s">
        <v>257</v>
      </c>
      <c r="G311">
        <v>372</v>
      </c>
      <c r="H311" s="4">
        <v>5759.1</v>
      </c>
      <c r="I311" s="2" t="s">
        <v>258</v>
      </c>
      <c r="J311" s="3">
        <v>44655</v>
      </c>
      <c r="K311" s="3">
        <v>44652</v>
      </c>
    </row>
    <row r="312" spans="1:11" x14ac:dyDescent="0.3">
      <c r="A312">
        <v>2022</v>
      </c>
      <c r="B312" s="3">
        <v>44562</v>
      </c>
      <c r="C312" s="3">
        <v>44651</v>
      </c>
      <c r="D312" t="s">
        <v>242</v>
      </c>
      <c r="E312">
        <v>52110373</v>
      </c>
      <c r="F312" t="s">
        <v>257</v>
      </c>
      <c r="G312">
        <v>373</v>
      </c>
      <c r="H312" s="4">
        <v>2799</v>
      </c>
      <c r="I312" s="2" t="s">
        <v>258</v>
      </c>
      <c r="J312" s="3">
        <v>44655</v>
      </c>
      <c r="K312" s="3">
        <v>44652</v>
      </c>
    </row>
    <row r="313" spans="1:11" x14ac:dyDescent="0.3">
      <c r="A313">
        <v>2022</v>
      </c>
      <c r="B313" s="3">
        <v>44562</v>
      </c>
      <c r="C313" s="3">
        <v>44651</v>
      </c>
      <c r="D313" t="s">
        <v>243</v>
      </c>
      <c r="E313">
        <v>21710375</v>
      </c>
      <c r="F313" t="s">
        <v>257</v>
      </c>
      <c r="G313">
        <v>375</v>
      </c>
      <c r="H313" s="4">
        <v>10733.48</v>
      </c>
      <c r="I313" s="2" t="s">
        <v>258</v>
      </c>
      <c r="J313" s="3">
        <v>44655</v>
      </c>
      <c r="K313" s="3">
        <v>44652</v>
      </c>
    </row>
    <row r="314" spans="1:11" x14ac:dyDescent="0.3">
      <c r="A314">
        <v>2022</v>
      </c>
      <c r="B314" s="3">
        <v>44562</v>
      </c>
      <c r="C314" s="3">
        <v>44651</v>
      </c>
      <c r="D314" t="s">
        <v>244</v>
      </c>
      <c r="E314">
        <v>51910376</v>
      </c>
      <c r="F314" t="s">
        <v>257</v>
      </c>
      <c r="G314">
        <v>376</v>
      </c>
      <c r="H314" s="4">
        <v>38680.199999999997</v>
      </c>
      <c r="I314" s="2" t="s">
        <v>258</v>
      </c>
      <c r="J314" s="3">
        <v>44655</v>
      </c>
      <c r="K314" s="3">
        <v>44652</v>
      </c>
    </row>
    <row r="315" spans="1:11" x14ac:dyDescent="0.3">
      <c r="A315">
        <v>2022</v>
      </c>
      <c r="B315" s="3">
        <v>44562</v>
      </c>
      <c r="C315" s="3">
        <v>44651</v>
      </c>
      <c r="D315" t="s">
        <v>244</v>
      </c>
      <c r="E315">
        <v>51910377</v>
      </c>
      <c r="F315" t="s">
        <v>257</v>
      </c>
      <c r="G315">
        <v>377</v>
      </c>
      <c r="H315" s="4">
        <v>38680.199999999997</v>
      </c>
      <c r="I315" s="2" t="s">
        <v>258</v>
      </c>
      <c r="J315" s="3">
        <v>44655</v>
      </c>
      <c r="K315" s="3">
        <v>44652</v>
      </c>
    </row>
    <row r="316" spans="1:11" x14ac:dyDescent="0.3">
      <c r="A316">
        <v>2022</v>
      </c>
      <c r="B316" s="3">
        <v>44562</v>
      </c>
      <c r="C316" s="3">
        <v>44651</v>
      </c>
      <c r="D316" t="s">
        <v>244</v>
      </c>
      <c r="E316">
        <v>51910378</v>
      </c>
      <c r="F316" t="s">
        <v>257</v>
      </c>
      <c r="G316">
        <v>378</v>
      </c>
      <c r="H316" s="4">
        <v>38680.199999999997</v>
      </c>
      <c r="I316" s="2" t="s">
        <v>258</v>
      </c>
      <c r="J316" s="3">
        <v>44655</v>
      </c>
      <c r="K316" s="3">
        <v>44652</v>
      </c>
    </row>
    <row r="317" spans="1:11" x14ac:dyDescent="0.3">
      <c r="A317">
        <v>2022</v>
      </c>
      <c r="B317" s="3">
        <v>44562</v>
      </c>
      <c r="C317" s="3">
        <v>44651</v>
      </c>
      <c r="D317" t="s">
        <v>244</v>
      </c>
      <c r="E317">
        <v>51910379</v>
      </c>
      <c r="F317" t="s">
        <v>257</v>
      </c>
      <c r="G317">
        <v>379</v>
      </c>
      <c r="H317" s="4">
        <v>38680.199999999997</v>
      </c>
      <c r="I317" s="2" t="s">
        <v>258</v>
      </c>
      <c r="J317" s="3">
        <v>44655</v>
      </c>
      <c r="K317" s="3">
        <v>44652</v>
      </c>
    </row>
    <row r="318" spans="1:11" x14ac:dyDescent="0.3">
      <c r="A318">
        <v>2022</v>
      </c>
      <c r="B318" s="3">
        <v>44562</v>
      </c>
      <c r="C318" s="3">
        <v>44651</v>
      </c>
      <c r="D318" t="s">
        <v>245</v>
      </c>
      <c r="E318">
        <v>29410380</v>
      </c>
      <c r="F318" t="s">
        <v>257</v>
      </c>
      <c r="G318">
        <v>380</v>
      </c>
      <c r="H318" s="4">
        <v>150</v>
      </c>
      <c r="I318" s="2" t="s">
        <v>258</v>
      </c>
      <c r="J318" s="3">
        <v>44655</v>
      </c>
      <c r="K318" s="3">
        <v>44652</v>
      </c>
    </row>
    <row r="319" spans="1:11" x14ac:dyDescent="0.3">
      <c r="A319">
        <v>2022</v>
      </c>
      <c r="B319" s="3">
        <v>44562</v>
      </c>
      <c r="C319" s="3">
        <v>44651</v>
      </c>
      <c r="D319" t="s">
        <v>246</v>
      </c>
      <c r="E319">
        <v>29410381</v>
      </c>
      <c r="F319" t="s">
        <v>257</v>
      </c>
      <c r="G319">
        <v>381</v>
      </c>
      <c r="H319" s="4">
        <v>499</v>
      </c>
      <c r="I319" s="2" t="s">
        <v>258</v>
      </c>
      <c r="J319" s="3">
        <v>44655</v>
      </c>
      <c r="K319" s="3">
        <v>44652</v>
      </c>
    </row>
    <row r="320" spans="1:11" x14ac:dyDescent="0.3">
      <c r="A320">
        <v>2022</v>
      </c>
      <c r="B320" s="3">
        <v>44562</v>
      </c>
      <c r="C320" s="3">
        <v>44651</v>
      </c>
      <c r="D320" t="s">
        <v>143</v>
      </c>
      <c r="E320">
        <v>21120382</v>
      </c>
      <c r="F320" t="s">
        <v>257</v>
      </c>
      <c r="G320">
        <v>382</v>
      </c>
      <c r="H320" s="4">
        <v>1199.2</v>
      </c>
      <c r="I320" s="2" t="s">
        <v>258</v>
      </c>
      <c r="J320" s="3">
        <v>44655</v>
      </c>
      <c r="K320" s="3">
        <v>44652</v>
      </c>
    </row>
    <row r="321" spans="1:11" x14ac:dyDescent="0.3">
      <c r="A321">
        <v>2022</v>
      </c>
      <c r="B321" s="3">
        <v>44562</v>
      </c>
      <c r="C321" s="3">
        <v>44651</v>
      </c>
      <c r="D321" t="s">
        <v>207</v>
      </c>
      <c r="E321">
        <v>51910383</v>
      </c>
      <c r="F321" t="s">
        <v>257</v>
      </c>
      <c r="G321">
        <v>383</v>
      </c>
      <c r="H321" s="4">
        <v>2398.9899999999998</v>
      </c>
      <c r="I321" s="2" t="s">
        <v>258</v>
      </c>
      <c r="J321" s="3">
        <v>44655</v>
      </c>
      <c r="K321" s="3">
        <v>44652</v>
      </c>
    </row>
    <row r="322" spans="1:11" x14ac:dyDescent="0.3">
      <c r="A322">
        <v>2022</v>
      </c>
      <c r="B322" s="3">
        <v>44562</v>
      </c>
      <c r="C322" s="3">
        <v>44651</v>
      </c>
      <c r="D322" t="s">
        <v>247</v>
      </c>
      <c r="E322">
        <v>21120384</v>
      </c>
      <c r="F322" t="s">
        <v>257</v>
      </c>
      <c r="G322">
        <v>384</v>
      </c>
      <c r="H322" s="4">
        <v>699</v>
      </c>
      <c r="I322" s="2" t="s">
        <v>258</v>
      </c>
      <c r="J322" s="3">
        <v>44655</v>
      </c>
      <c r="K322" s="3">
        <v>44652</v>
      </c>
    </row>
    <row r="323" spans="1:11" x14ac:dyDescent="0.3">
      <c r="A323">
        <v>2022</v>
      </c>
      <c r="B323" s="3">
        <v>44562</v>
      </c>
      <c r="C323" s="3">
        <v>44651</v>
      </c>
      <c r="D323" t="s">
        <v>248</v>
      </c>
      <c r="E323">
        <v>53110385</v>
      </c>
      <c r="F323" t="s">
        <v>257</v>
      </c>
      <c r="G323">
        <v>385</v>
      </c>
      <c r="H323" s="4">
        <v>0.01</v>
      </c>
      <c r="I323" s="2" t="s">
        <v>258</v>
      </c>
      <c r="J323" s="3">
        <v>44655</v>
      </c>
      <c r="K323" s="3">
        <v>44652</v>
      </c>
    </row>
    <row r="324" spans="1:11" x14ac:dyDescent="0.3">
      <c r="A324">
        <v>2022</v>
      </c>
      <c r="B324" s="3">
        <v>44562</v>
      </c>
      <c r="C324" s="3">
        <v>44651</v>
      </c>
      <c r="D324" t="s">
        <v>239</v>
      </c>
      <c r="E324">
        <v>51110386</v>
      </c>
      <c r="F324" t="s">
        <v>257</v>
      </c>
      <c r="G324">
        <v>386</v>
      </c>
      <c r="H324" s="4">
        <v>1294.3</v>
      </c>
      <c r="I324" s="2" t="s">
        <v>258</v>
      </c>
      <c r="J324" s="3">
        <v>44655</v>
      </c>
      <c r="K324" s="3">
        <v>44652</v>
      </c>
    </row>
    <row r="325" spans="1:11" x14ac:dyDescent="0.3">
      <c r="A325">
        <v>2022</v>
      </c>
      <c r="B325" s="3">
        <v>44562</v>
      </c>
      <c r="C325" s="3">
        <v>44651</v>
      </c>
      <c r="D325" t="s">
        <v>249</v>
      </c>
      <c r="E325">
        <v>51910387</v>
      </c>
      <c r="F325" t="s">
        <v>257</v>
      </c>
      <c r="G325">
        <v>387</v>
      </c>
      <c r="H325" s="4">
        <v>47678.02</v>
      </c>
      <c r="I325" s="2" t="s">
        <v>258</v>
      </c>
      <c r="J325" s="3">
        <v>44655</v>
      </c>
      <c r="K325" s="3">
        <v>44652</v>
      </c>
    </row>
    <row r="326" spans="1:11" x14ac:dyDescent="0.3">
      <c r="A326">
        <v>2022</v>
      </c>
      <c r="B326" s="3">
        <v>44562</v>
      </c>
      <c r="C326" s="3">
        <v>44651</v>
      </c>
      <c r="D326" t="s">
        <v>249</v>
      </c>
      <c r="E326">
        <v>51910388</v>
      </c>
      <c r="F326" t="s">
        <v>257</v>
      </c>
      <c r="G326">
        <v>388</v>
      </c>
      <c r="H326" s="4">
        <v>47678.02</v>
      </c>
      <c r="I326" s="2" t="s">
        <v>258</v>
      </c>
      <c r="J326" s="3">
        <v>44655</v>
      </c>
      <c r="K326" s="3">
        <v>44652</v>
      </c>
    </row>
    <row r="327" spans="1:11" x14ac:dyDescent="0.3">
      <c r="A327">
        <v>2022</v>
      </c>
      <c r="B327" s="3">
        <v>44562</v>
      </c>
      <c r="C327" s="3">
        <v>44651</v>
      </c>
      <c r="D327" t="s">
        <v>249</v>
      </c>
      <c r="E327">
        <v>51910389</v>
      </c>
      <c r="F327" t="s">
        <v>257</v>
      </c>
      <c r="G327">
        <v>389</v>
      </c>
      <c r="H327" s="4">
        <v>47678.02</v>
      </c>
      <c r="I327" s="2" t="s">
        <v>258</v>
      </c>
      <c r="J327" s="3">
        <v>44655</v>
      </c>
      <c r="K327" s="3">
        <v>44652</v>
      </c>
    </row>
    <row r="328" spans="1:11" x14ac:dyDescent="0.3">
      <c r="A328">
        <v>2022</v>
      </c>
      <c r="B328" s="3">
        <v>44562</v>
      </c>
      <c r="C328" s="3">
        <v>44651</v>
      </c>
      <c r="D328" t="s">
        <v>250</v>
      </c>
      <c r="E328">
        <v>51110390</v>
      </c>
      <c r="F328" t="s">
        <v>257</v>
      </c>
      <c r="G328">
        <v>390</v>
      </c>
      <c r="H328" s="4">
        <f>1740*1.16</f>
        <v>2018.3999999999999</v>
      </c>
      <c r="I328" s="2" t="s">
        <v>258</v>
      </c>
      <c r="J328" s="3">
        <v>44655</v>
      </c>
      <c r="K328" s="3">
        <v>44652</v>
      </c>
    </row>
    <row r="329" spans="1:11" x14ac:dyDescent="0.3">
      <c r="A329">
        <v>2022</v>
      </c>
      <c r="B329" s="3">
        <v>44562</v>
      </c>
      <c r="C329" s="3">
        <v>44651</v>
      </c>
      <c r="D329" t="s">
        <v>251</v>
      </c>
      <c r="E329">
        <v>51110391</v>
      </c>
      <c r="F329" t="s">
        <v>257</v>
      </c>
      <c r="G329">
        <v>391</v>
      </c>
      <c r="H329" s="4">
        <f>1426.21*1.16</f>
        <v>1654.4035999999999</v>
      </c>
      <c r="I329" s="2" t="s">
        <v>258</v>
      </c>
      <c r="J329" s="3">
        <v>44655</v>
      </c>
      <c r="K329" s="3">
        <v>44652</v>
      </c>
    </row>
    <row r="330" spans="1:11" x14ac:dyDescent="0.3">
      <c r="A330">
        <v>2022</v>
      </c>
      <c r="B330" s="3">
        <v>44562</v>
      </c>
      <c r="C330" s="3">
        <v>44651</v>
      </c>
      <c r="D330" t="s">
        <v>252</v>
      </c>
      <c r="E330">
        <v>51110392</v>
      </c>
      <c r="F330" t="s">
        <v>257</v>
      </c>
      <c r="G330">
        <v>392</v>
      </c>
      <c r="H330" s="4">
        <f>903.79*1.16</f>
        <v>1048.3963999999999</v>
      </c>
      <c r="I330" s="2" t="s">
        <v>258</v>
      </c>
      <c r="J330" s="3">
        <v>44655</v>
      </c>
      <c r="K330" s="3">
        <v>44652</v>
      </c>
    </row>
    <row r="331" spans="1:11" x14ac:dyDescent="0.3">
      <c r="A331">
        <v>2022</v>
      </c>
      <c r="B331" s="3">
        <v>44562</v>
      </c>
      <c r="C331" s="3">
        <v>44651</v>
      </c>
      <c r="D331" t="s">
        <v>253</v>
      </c>
      <c r="E331">
        <v>51510394</v>
      </c>
      <c r="F331" t="s">
        <v>257</v>
      </c>
      <c r="G331">
        <v>394</v>
      </c>
      <c r="H331" s="4">
        <v>11399</v>
      </c>
      <c r="I331" s="2" t="s">
        <v>258</v>
      </c>
      <c r="J331" s="3">
        <v>44655</v>
      </c>
      <c r="K331" s="3">
        <v>44652</v>
      </c>
    </row>
    <row r="332" spans="1:11" x14ac:dyDescent="0.3">
      <c r="A332">
        <v>2022</v>
      </c>
      <c r="B332" s="3">
        <v>44562</v>
      </c>
      <c r="C332" s="3">
        <v>44651</v>
      </c>
      <c r="D332" t="s">
        <v>254</v>
      </c>
      <c r="E332">
        <v>25410395</v>
      </c>
      <c r="F332" t="s">
        <v>257</v>
      </c>
      <c r="G332">
        <v>395</v>
      </c>
      <c r="H332" s="4">
        <v>980</v>
      </c>
      <c r="I332" s="2" t="s">
        <v>258</v>
      </c>
      <c r="J332" s="3">
        <v>44655</v>
      </c>
      <c r="K332" s="3">
        <v>44652</v>
      </c>
    </row>
    <row r="333" spans="1:11" x14ac:dyDescent="0.3">
      <c r="A333">
        <v>2022</v>
      </c>
      <c r="B333" s="3">
        <v>44562</v>
      </c>
      <c r="C333" s="3">
        <v>44651</v>
      </c>
      <c r="D333" t="s">
        <v>254</v>
      </c>
      <c r="E333">
        <v>25410396</v>
      </c>
      <c r="F333" t="s">
        <v>257</v>
      </c>
      <c r="G333">
        <v>396</v>
      </c>
      <c r="H333" s="4">
        <v>980</v>
      </c>
      <c r="I333" s="2" t="s">
        <v>258</v>
      </c>
      <c r="J333" s="3">
        <v>44655</v>
      </c>
      <c r="K333" s="3">
        <v>44652</v>
      </c>
    </row>
    <row r="334" spans="1:11" x14ac:dyDescent="0.3">
      <c r="A334">
        <v>2022</v>
      </c>
      <c r="B334" s="3">
        <v>44562</v>
      </c>
      <c r="C334" s="3">
        <v>44651</v>
      </c>
      <c r="D334" t="s">
        <v>166</v>
      </c>
      <c r="E334">
        <v>51510398</v>
      </c>
      <c r="F334" t="s">
        <v>257</v>
      </c>
      <c r="G334">
        <v>398</v>
      </c>
      <c r="H334" s="4">
        <v>0.01</v>
      </c>
      <c r="I334" s="2" t="s">
        <v>258</v>
      </c>
      <c r="J334" s="3">
        <v>44655</v>
      </c>
      <c r="K334" s="3">
        <v>44652</v>
      </c>
    </row>
    <row r="335" spans="1:11" x14ac:dyDescent="0.3">
      <c r="A335">
        <v>2022</v>
      </c>
      <c r="B335" s="3">
        <v>44562</v>
      </c>
      <c r="C335" s="3">
        <v>44651</v>
      </c>
      <c r="D335" t="s">
        <v>96</v>
      </c>
      <c r="E335">
        <v>29410399</v>
      </c>
      <c r="F335" t="s">
        <v>257</v>
      </c>
      <c r="G335">
        <v>399</v>
      </c>
      <c r="H335" s="4">
        <v>1359.15</v>
      </c>
      <c r="I335" s="2" t="s">
        <v>258</v>
      </c>
      <c r="J335" s="3">
        <v>44655</v>
      </c>
      <c r="K335" s="3">
        <v>44652</v>
      </c>
    </row>
    <row r="336" spans="1:11" x14ac:dyDescent="0.3">
      <c r="A336">
        <v>2022</v>
      </c>
      <c r="B336" s="3">
        <v>44562</v>
      </c>
      <c r="C336" s="3">
        <v>44651</v>
      </c>
      <c r="D336" t="s">
        <v>166</v>
      </c>
      <c r="E336">
        <v>51510400</v>
      </c>
      <c r="F336" t="s">
        <v>257</v>
      </c>
      <c r="G336">
        <v>400</v>
      </c>
      <c r="H336" s="4">
        <v>0.01</v>
      </c>
      <c r="I336" s="2" t="s">
        <v>258</v>
      </c>
      <c r="J336" s="3">
        <v>44655</v>
      </c>
      <c r="K336" s="3">
        <v>44652</v>
      </c>
    </row>
    <row r="337" spans="1:11" x14ac:dyDescent="0.3">
      <c r="A337">
        <v>2022</v>
      </c>
      <c r="B337" s="3">
        <v>44562</v>
      </c>
      <c r="C337" s="3">
        <v>44651</v>
      </c>
      <c r="D337" t="s">
        <v>166</v>
      </c>
      <c r="E337">
        <v>51510401</v>
      </c>
      <c r="F337" t="s">
        <v>257</v>
      </c>
      <c r="G337">
        <v>401</v>
      </c>
      <c r="H337" s="4">
        <v>0.01</v>
      </c>
      <c r="I337" s="2" t="s">
        <v>258</v>
      </c>
      <c r="J337" s="3">
        <v>44655</v>
      </c>
      <c r="K337" s="3">
        <v>44652</v>
      </c>
    </row>
    <row r="338" spans="1:11" x14ac:dyDescent="0.3">
      <c r="A338">
        <v>2022</v>
      </c>
      <c r="B338" s="3">
        <v>44562</v>
      </c>
      <c r="C338" s="3">
        <v>44651</v>
      </c>
      <c r="D338" t="s">
        <v>253</v>
      </c>
      <c r="E338">
        <v>51510402</v>
      </c>
      <c r="F338" t="s">
        <v>257</v>
      </c>
      <c r="G338">
        <v>402</v>
      </c>
      <c r="H338" s="4">
        <v>10999</v>
      </c>
      <c r="I338" s="2" t="s">
        <v>258</v>
      </c>
      <c r="J338" s="3">
        <v>44655</v>
      </c>
      <c r="K338" s="3">
        <v>44652</v>
      </c>
    </row>
    <row r="339" spans="1:11" x14ac:dyDescent="0.3">
      <c r="A339">
        <v>2022</v>
      </c>
      <c r="B339" s="3">
        <v>44562</v>
      </c>
      <c r="C339" s="3">
        <v>44651</v>
      </c>
      <c r="D339" t="s">
        <v>153</v>
      </c>
      <c r="E339">
        <v>29410403</v>
      </c>
      <c r="F339" t="s">
        <v>257</v>
      </c>
      <c r="G339">
        <v>403</v>
      </c>
      <c r="H339" s="4">
        <v>219</v>
      </c>
      <c r="I339" s="2" t="s">
        <v>258</v>
      </c>
      <c r="J339" s="3">
        <v>44655</v>
      </c>
      <c r="K339" s="3">
        <v>44652</v>
      </c>
    </row>
    <row r="340" spans="1:11" x14ac:dyDescent="0.3">
      <c r="A340">
        <v>2022</v>
      </c>
      <c r="B340" s="3">
        <v>44562</v>
      </c>
      <c r="C340" s="3">
        <v>44651</v>
      </c>
      <c r="D340" t="s">
        <v>71</v>
      </c>
      <c r="E340">
        <v>21120404</v>
      </c>
      <c r="F340" t="s">
        <v>257</v>
      </c>
      <c r="G340">
        <v>404</v>
      </c>
      <c r="H340" s="4">
        <v>799</v>
      </c>
      <c r="I340" s="2" t="s">
        <v>258</v>
      </c>
      <c r="J340" s="3">
        <v>44655</v>
      </c>
      <c r="K340" s="3">
        <v>44652</v>
      </c>
    </row>
    <row r="341" spans="1:11" x14ac:dyDescent="0.3">
      <c r="A341">
        <v>2022</v>
      </c>
      <c r="B341" s="3">
        <v>44562</v>
      </c>
      <c r="C341" s="3">
        <v>44651</v>
      </c>
      <c r="D341" t="s">
        <v>71</v>
      </c>
      <c r="E341">
        <v>21120405</v>
      </c>
      <c r="F341" t="s">
        <v>257</v>
      </c>
      <c r="G341">
        <v>405</v>
      </c>
      <c r="H341" s="4">
        <v>799</v>
      </c>
      <c r="I341" s="2" t="s">
        <v>258</v>
      </c>
      <c r="J341" s="3">
        <v>44655</v>
      </c>
      <c r="K341" s="3">
        <v>44652</v>
      </c>
    </row>
    <row r="342" spans="1:11" x14ac:dyDescent="0.3">
      <c r="A342">
        <v>2022</v>
      </c>
      <c r="B342" s="3">
        <v>44562</v>
      </c>
      <c r="C342" s="3">
        <v>44651</v>
      </c>
      <c r="D342" t="s">
        <v>201</v>
      </c>
      <c r="E342">
        <v>21120406</v>
      </c>
      <c r="F342" t="s">
        <v>257</v>
      </c>
      <c r="G342">
        <v>406</v>
      </c>
      <c r="H342" s="4">
        <v>699.3</v>
      </c>
      <c r="I342" s="2" t="s">
        <v>258</v>
      </c>
      <c r="J342" s="3">
        <v>44655</v>
      </c>
      <c r="K342" s="3">
        <v>44652</v>
      </c>
    </row>
    <row r="343" spans="1:11" x14ac:dyDescent="0.3">
      <c r="A343">
        <v>2022</v>
      </c>
      <c r="B343" s="3">
        <v>44562</v>
      </c>
      <c r="C343" s="3">
        <v>44651</v>
      </c>
      <c r="D343" t="s">
        <v>166</v>
      </c>
      <c r="E343">
        <v>51510407</v>
      </c>
      <c r="F343" t="s">
        <v>257</v>
      </c>
      <c r="G343">
        <v>407</v>
      </c>
      <c r="H343" s="4">
        <v>0.01</v>
      </c>
      <c r="I343" s="2" t="s">
        <v>258</v>
      </c>
      <c r="J343" s="3">
        <v>44655</v>
      </c>
      <c r="K343" s="3">
        <v>44652</v>
      </c>
    </row>
    <row r="344" spans="1:11" x14ac:dyDescent="0.3">
      <c r="A344">
        <v>2022</v>
      </c>
      <c r="B344" s="3">
        <v>44562</v>
      </c>
      <c r="C344" s="3">
        <v>44651</v>
      </c>
      <c r="D344" t="s">
        <v>166</v>
      </c>
      <c r="E344">
        <v>51510408</v>
      </c>
      <c r="F344" t="s">
        <v>257</v>
      </c>
      <c r="G344">
        <v>408</v>
      </c>
      <c r="H344" s="4">
        <v>0.01</v>
      </c>
      <c r="I344" s="2" t="s">
        <v>258</v>
      </c>
      <c r="J344" s="3">
        <v>44655</v>
      </c>
      <c r="K344" s="3">
        <v>44652</v>
      </c>
    </row>
    <row r="345" spans="1:11" x14ac:dyDescent="0.3">
      <c r="A345">
        <v>2022</v>
      </c>
      <c r="B345" s="3">
        <v>44562</v>
      </c>
      <c r="C345" s="3">
        <v>44651</v>
      </c>
      <c r="D345" t="s">
        <v>166</v>
      </c>
      <c r="E345">
        <v>51510409</v>
      </c>
      <c r="F345" t="s">
        <v>257</v>
      </c>
      <c r="G345">
        <v>409</v>
      </c>
      <c r="H345" s="4">
        <v>0.01</v>
      </c>
      <c r="I345" s="2" t="s">
        <v>258</v>
      </c>
      <c r="J345" s="3">
        <v>44655</v>
      </c>
      <c r="K345" s="3">
        <v>44652</v>
      </c>
    </row>
    <row r="346" spans="1:11" x14ac:dyDescent="0.3">
      <c r="A346">
        <v>2022</v>
      </c>
      <c r="B346" s="3">
        <v>44562</v>
      </c>
      <c r="C346" s="3">
        <v>44651</v>
      </c>
      <c r="D346" t="s">
        <v>253</v>
      </c>
      <c r="E346">
        <v>51510410</v>
      </c>
      <c r="F346" t="s">
        <v>257</v>
      </c>
      <c r="G346">
        <v>410</v>
      </c>
      <c r="H346" s="4">
        <v>17043.650000000001</v>
      </c>
      <c r="I346" s="2" t="s">
        <v>258</v>
      </c>
      <c r="J346" s="3">
        <v>44655</v>
      </c>
      <c r="K346" s="3">
        <v>44652</v>
      </c>
    </row>
    <row r="347" spans="1:11" x14ac:dyDescent="0.3">
      <c r="A347">
        <v>2022</v>
      </c>
      <c r="B347" s="3">
        <v>44562</v>
      </c>
      <c r="C347" s="3">
        <v>44651</v>
      </c>
      <c r="D347" t="s">
        <v>255</v>
      </c>
      <c r="E347">
        <v>29410411</v>
      </c>
      <c r="F347" t="s">
        <v>257</v>
      </c>
      <c r="G347">
        <v>411</v>
      </c>
      <c r="H347" s="4">
        <v>379.05</v>
      </c>
      <c r="I347" s="2" t="s">
        <v>258</v>
      </c>
      <c r="J347" s="3">
        <v>44655</v>
      </c>
      <c r="K347" s="3">
        <v>44652</v>
      </c>
    </row>
    <row r="348" spans="1:11" x14ac:dyDescent="0.3">
      <c r="A348">
        <v>2022</v>
      </c>
      <c r="B348" s="3">
        <v>44562</v>
      </c>
      <c r="C348" s="3">
        <v>44651</v>
      </c>
      <c r="D348" t="s">
        <v>253</v>
      </c>
      <c r="E348">
        <v>51510412</v>
      </c>
      <c r="F348" t="s">
        <v>257</v>
      </c>
      <c r="G348">
        <v>412</v>
      </c>
      <c r="H348" s="4">
        <v>15199.2</v>
      </c>
      <c r="I348" s="2" t="s">
        <v>258</v>
      </c>
      <c r="J348" s="3">
        <v>44655</v>
      </c>
      <c r="K348" s="3">
        <v>44652</v>
      </c>
    </row>
    <row r="349" spans="1:11" x14ac:dyDescent="0.3">
      <c r="A349">
        <v>2022</v>
      </c>
      <c r="B349" s="3">
        <v>44562</v>
      </c>
      <c r="C349" s="3">
        <v>44651</v>
      </c>
      <c r="D349" t="s">
        <v>256</v>
      </c>
      <c r="E349">
        <v>29410413</v>
      </c>
      <c r="F349" t="s">
        <v>257</v>
      </c>
      <c r="G349">
        <v>413</v>
      </c>
      <c r="H349" s="4">
        <v>999</v>
      </c>
      <c r="I349" s="2" t="s">
        <v>258</v>
      </c>
      <c r="J349" s="3">
        <v>44655</v>
      </c>
      <c r="K349" s="3">
        <v>44652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2022-03-24T18:11:29Z</dcterms:created>
  <dcterms:modified xsi:type="dcterms:W3CDTF">2022-10-10T17:36:27Z</dcterms:modified>
</cp:coreProperties>
</file>